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276" windowHeight="2964" tabRatio="916" activeTab="2"/>
  </bookViews>
  <sheets>
    <sheet name="موازنة 2020" sheetId="9" r:id="rId1"/>
    <sheet name="موازنة 2019" sheetId="8" r:id="rId2"/>
    <sheet name="موازنة 2018" sheetId="7" r:id="rId3"/>
    <sheet name="موازنة 2017" sheetId="6" r:id="rId4"/>
    <sheet name="التامين الصحي ونهاية الخدمة" sheetId="10" r:id="rId5"/>
    <sheet name="الرسوم الجامعية" sheetId="1" r:id="rId6"/>
    <sheet name="التبرعات" sheetId="4" r:id="rId7"/>
    <sheet name="ايرادات الاستثمار من التاجير" sheetId="3" r:id="rId8"/>
    <sheet name="المنح الخارجية " sheetId="5" r:id="rId9"/>
    <sheet name="Sheet1" sheetId="11" r:id="rId10"/>
    <sheet name="Sheet2" sheetId="12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9" l="1"/>
  <c r="E9" i="7"/>
  <c r="D6" i="8"/>
  <c r="N121" i="7" l="1"/>
  <c r="R116" i="7" s="1"/>
  <c r="M121" i="7"/>
  <c r="F120" i="8"/>
  <c r="L121" i="7"/>
  <c r="Q116" i="7" s="1"/>
  <c r="K121" i="7"/>
  <c r="J121" i="7"/>
  <c r="P116" i="7" s="1"/>
  <c r="I121" i="7"/>
  <c r="E5" i="4" l="1"/>
  <c r="D5" i="4"/>
  <c r="C5" i="4"/>
  <c r="I47" i="7"/>
  <c r="I46" i="7"/>
  <c r="D71" i="7" l="1"/>
  <c r="D70" i="7"/>
  <c r="D69" i="7"/>
  <c r="D68" i="7"/>
  <c r="D67" i="7"/>
  <c r="D66" i="7"/>
  <c r="D62" i="8"/>
  <c r="D61" i="8"/>
  <c r="D60" i="8"/>
  <c r="D59" i="8"/>
  <c r="D58" i="8"/>
  <c r="D57" i="8"/>
  <c r="D60" i="9"/>
  <c r="D59" i="9"/>
  <c r="D58" i="9"/>
  <c r="D57" i="9"/>
  <c r="D56" i="9"/>
  <c r="D7" i="6"/>
  <c r="B21" i="7"/>
  <c r="D47" i="7"/>
  <c r="D48" i="7" s="1"/>
  <c r="I48" i="7" s="1"/>
  <c r="D20" i="7"/>
  <c r="P9" i="7"/>
  <c r="P8" i="7"/>
  <c r="P7" i="7"/>
  <c r="P6" i="7"/>
  <c r="R6" i="7"/>
  <c r="R9" i="7"/>
  <c r="R8" i="7"/>
  <c r="R7" i="7"/>
  <c r="I14" i="7" l="1"/>
  <c r="I13" i="7"/>
  <c r="I12" i="7"/>
  <c r="G2" i="7"/>
  <c r="O60" i="7" l="1"/>
  <c r="N60" i="7"/>
  <c r="M60" i="7"/>
  <c r="X59" i="7"/>
  <c r="X58" i="7"/>
  <c r="X57" i="7"/>
  <c r="X56" i="7"/>
  <c r="W60" i="7"/>
  <c r="V60" i="7"/>
  <c r="U60" i="7"/>
  <c r="T60" i="7"/>
  <c r="S60" i="7"/>
  <c r="R60" i="7"/>
  <c r="Q60" i="7"/>
  <c r="P60" i="7"/>
  <c r="L60" i="7"/>
  <c r="K60" i="7"/>
  <c r="J60" i="7"/>
  <c r="I60" i="7"/>
  <c r="H60" i="7"/>
  <c r="Q11" i="7" l="1"/>
  <c r="C4" i="5" l="1"/>
  <c r="D4" i="5"/>
  <c r="E4" i="5"/>
  <c r="B4" i="5"/>
  <c r="H39" i="3"/>
  <c r="K36" i="3" l="1"/>
  <c r="E39" i="3" l="1"/>
  <c r="B13" i="1" l="1"/>
</calcChain>
</file>

<file path=xl/sharedStrings.xml><?xml version="1.0" encoding="utf-8"?>
<sst xmlns="http://schemas.openxmlformats.org/spreadsheetml/2006/main" count="863" uniqueCount="420">
  <si>
    <t>إسـم الحسـاب</t>
  </si>
  <si>
    <t>فعلي 
2017</t>
  </si>
  <si>
    <t xml:space="preserve">رسوم جامعية بكالوريس تنافس                     </t>
  </si>
  <si>
    <t xml:space="preserve">رسوم جامعية بكالوريس موازي                     </t>
  </si>
  <si>
    <t xml:space="preserve">رسوم جامعية بكالوريس دولي                      </t>
  </si>
  <si>
    <t xml:space="preserve">رسوم جامعية دبلوم مهني                         </t>
  </si>
  <si>
    <t xml:space="preserve">رسوم جامعية ماجستير بالدينار                   </t>
  </si>
  <si>
    <t xml:space="preserve">رسوم جامعية ماجستير بالدولار                   </t>
  </si>
  <si>
    <t xml:space="preserve">رسوم جامعية دكتوراه بالدينار                   </t>
  </si>
  <si>
    <t>رسوم جامعية دكتوراه بالدولار</t>
  </si>
  <si>
    <t xml:space="preserve">رسوم خدمات جامعية </t>
  </si>
  <si>
    <t xml:space="preserve">مجمــــــــوع باب الرسوم الجامعية </t>
  </si>
  <si>
    <t>فعلي 
2018</t>
  </si>
  <si>
    <t>فعلي 
2019</t>
  </si>
  <si>
    <t>فعلي 
2020</t>
  </si>
  <si>
    <t xml:space="preserve">رسوم جامعية عن سنوات سابقة </t>
  </si>
  <si>
    <t>ايرادات الرسوم الجامعية</t>
  </si>
  <si>
    <t xml:space="preserve">البيان </t>
  </si>
  <si>
    <t xml:space="preserve">عام 2017 </t>
  </si>
  <si>
    <t>عام 2018</t>
  </si>
  <si>
    <t>عام 2019</t>
  </si>
  <si>
    <t>عام 2020</t>
  </si>
  <si>
    <t xml:space="preserve">تبرع أسرة الجامعة الاردنية </t>
  </si>
  <si>
    <t xml:space="preserve">التبرعات النقدية </t>
  </si>
  <si>
    <t xml:space="preserve">التبرعات العينية </t>
  </si>
  <si>
    <t xml:space="preserve">ايرادات مبنى بنك القاهره عمان </t>
  </si>
  <si>
    <t xml:space="preserve">مكتب البريد </t>
  </si>
  <si>
    <t xml:space="preserve">ايرادات اتفاقية تقديم مشروبات ساخنة/ زاهرابوخضرة </t>
  </si>
  <si>
    <t xml:space="preserve">ايرادات بيع الذرة واسياخ البطاطا والعصائر/فرش كورن </t>
  </si>
  <si>
    <t xml:space="preserve">ايرادات صراف الي / البنك الأهلي </t>
  </si>
  <si>
    <t xml:space="preserve">ايرادات صراف الي/البنك الاسلامي </t>
  </si>
  <si>
    <t xml:space="preserve">ايرادات فرع بنك الاردن </t>
  </si>
  <si>
    <t xml:space="preserve">ايرادات القرية الطلابية </t>
  </si>
  <si>
    <t xml:space="preserve">اتفاقية صراف ألي/بنك الاردن </t>
  </si>
  <si>
    <t xml:space="preserve">ايرادات اتفاقية تاجير قطعة ارض لمركز السكري </t>
  </si>
  <si>
    <t xml:space="preserve">ايرادات اتفاقية معهد الدراسات المصرفية </t>
  </si>
  <si>
    <t xml:space="preserve">ايراد ايجار مكتبة حسين فؤاد </t>
  </si>
  <si>
    <t xml:space="preserve">ايرادات اتفاقية اقامة ابراج/شركة امنية </t>
  </si>
  <si>
    <t xml:space="preserve">ايرادات اتفاقية اقامة ابراج/شركة زين </t>
  </si>
  <si>
    <t xml:space="preserve">ايرادات شقق الجامعة في العقبة </t>
  </si>
  <si>
    <t xml:space="preserve">ايرادات استثمارات الاسهم/الجمعية... </t>
  </si>
  <si>
    <t xml:space="preserve">ايرادات صراف الي/البنك العربي </t>
  </si>
  <si>
    <t xml:space="preserve">اتفاقية إقامة ابراج/شركة اورانج </t>
  </si>
  <si>
    <t xml:space="preserve">ايراد ايجار كفتيريا كارلتون/الحقوق+الفنون </t>
  </si>
  <si>
    <t xml:space="preserve">ايراد ايجار كفتيريا الاعمال/برجر كنج </t>
  </si>
  <si>
    <t xml:space="preserve">ايراد ايجار كفتيريا الطبية/العتوم </t>
  </si>
  <si>
    <t xml:space="preserve">ايراد اتفاقية فوكس اوبتيكال/نظارات </t>
  </si>
  <si>
    <t>ايراد اتفاقية مطعم محمد عربيات Le Sag</t>
  </si>
  <si>
    <t xml:space="preserve">ايراد اتفاقية تجهيز ملاعب كلية الرياضة </t>
  </si>
  <si>
    <t xml:space="preserve">ايرادات اتفاقية شركة الابتسامة للعصائر </t>
  </si>
  <si>
    <t xml:space="preserve">ايراد شركة مركز بيع الكتب </t>
  </si>
  <si>
    <t xml:space="preserve">ايراد ايجار مؤسسة تولاي للقرطاسية </t>
  </si>
  <si>
    <t xml:space="preserve">ايراد شركة الثقة للخدمات الالكترونية/ مدفوعاتكم </t>
  </si>
  <si>
    <t xml:space="preserve">ايراد صراف الى/بنك الاردن دبي الاسلامي </t>
  </si>
  <si>
    <t xml:space="preserve">ايرادات اتفاقية جمعية(همتكم شباب) </t>
  </si>
  <si>
    <t xml:space="preserve">ايرادات عمولات البطاقة الذكية/بنك القاهرة </t>
  </si>
  <si>
    <t xml:space="preserve">ايرادات ايجار كشك/ مؤسسة عربي الشواورة </t>
  </si>
  <si>
    <t xml:space="preserve">ايراد ايجار البيت الزجاجي/الغلاييني </t>
  </si>
  <si>
    <t xml:space="preserve">ايراد ايجار قطعة ارض الغور/راضي ابودية </t>
  </si>
  <si>
    <t xml:space="preserve">ايراد ايجار كفتيريا الرياضة / محمد الرواشدة </t>
  </si>
  <si>
    <t xml:space="preserve">ايراد ايجار اعلانات وحافلة شركة اورانج </t>
  </si>
  <si>
    <t xml:space="preserve">ايراد اتفاقية اكاديمية الملكة رانيا لتدريب المعلمين </t>
  </si>
  <si>
    <t xml:space="preserve">ايراد ريع البطاقة الذكية </t>
  </si>
  <si>
    <t>ايرادات السوق التجاري / السيفوي</t>
  </si>
  <si>
    <t xml:space="preserve">مجمــوع بدل ايجار مباني ومرافق الجامعه واتفاقيات </t>
  </si>
  <si>
    <t xml:space="preserve">ايرادات اتفاقية تقديم مشروبات ساخنة / زاهرابوخضرة </t>
  </si>
  <si>
    <t xml:space="preserve">ايرادات صراف الي/ البنك الاسلامي </t>
  </si>
  <si>
    <t xml:space="preserve">ايرادات اتفاقية اقامة ابراج / شركة امنية </t>
  </si>
  <si>
    <t xml:space="preserve">ايرادات اتفاقية اقامة ابراج/ شركة زين </t>
  </si>
  <si>
    <t xml:space="preserve">ايرادات استثمارات الاسهم/ الجمعية... </t>
  </si>
  <si>
    <t xml:space="preserve">ايرادات صراف الي/ البنك العربي </t>
  </si>
  <si>
    <t xml:space="preserve">اتفاقية اقامة ابراج / شركة اورانج </t>
  </si>
  <si>
    <t xml:space="preserve">ايراد ايجار كفتيريا كارلتون/ الحقوق+الفنون </t>
  </si>
  <si>
    <t xml:space="preserve">ايراد ايجار كفتيريا الطبية / العتوم </t>
  </si>
  <si>
    <t xml:space="preserve">ايراد اتفاقية فوكس اوبتيكال / نظارات </t>
  </si>
  <si>
    <t xml:space="preserve">ايراد اتفاقية مطعم محمد عربيات (lesag) </t>
  </si>
  <si>
    <t xml:space="preserve">ايراد شركة دار الكتب الجامعية </t>
  </si>
  <si>
    <t xml:space="preserve">ايراد شركة الثقة للخدمات الالكترونية / مدفوعاتكم </t>
  </si>
  <si>
    <t xml:space="preserve">ايراد صراف الى / بنك الاردن دبي الاسلامي </t>
  </si>
  <si>
    <t xml:space="preserve">ايرادات اتفاقية جمعية (همتكم شباب) </t>
  </si>
  <si>
    <t xml:space="preserve">ايراد ايجار قطعة ارض الغور/ راضي ابودية </t>
  </si>
  <si>
    <t xml:space="preserve">ايرادات السوق التجاري / السيفوي </t>
  </si>
  <si>
    <t xml:space="preserve">ايراد ايجار قطعة ارض الموقر / محمود القضاة </t>
  </si>
  <si>
    <t>ايرادات مبنى بنك القاهرة عمان</t>
  </si>
  <si>
    <t xml:space="preserve">ايرادات اتفاقية تقديم مشروبات ساخنة / زاهر ابو خضرة </t>
  </si>
  <si>
    <t xml:space="preserve">ايرادات صراف الي / البنك الاسلامي </t>
  </si>
  <si>
    <t xml:space="preserve">اتفاقية صراف ألي / بنك الاردن </t>
  </si>
  <si>
    <t>ايرادات اتفاقية تأجير قطعة أرض لمركز السكري</t>
  </si>
  <si>
    <t xml:space="preserve">ايراد ايجار مكتبة حسين فؤاد صلاح </t>
  </si>
  <si>
    <t xml:space="preserve">ايرادات اتفاقية اقامة ابراج/ شركة امنية </t>
  </si>
  <si>
    <t xml:space="preserve">ايرادات اتفاقية اقامة ابراج / شركة زين </t>
  </si>
  <si>
    <t xml:space="preserve">ايراد ايجار كفتيريا كارلتون / الحقوق+الفنون </t>
  </si>
  <si>
    <t xml:space="preserve">ايراد اتفاقية مطعم محمد عربيات(Le Saj) </t>
  </si>
  <si>
    <t>ايراد ايجار قطعة أرض الغور/راضي ابودية</t>
  </si>
  <si>
    <t>ايراد تاجير ارض اكاديمية الملكة رانيا</t>
  </si>
  <si>
    <t>ايراد اتفاقية المعهد الوطني للسكري / ماجستير</t>
  </si>
  <si>
    <t>ايراد اتفاقية مركز الحسين للسرطان / اكاديمية التعليم والتدريب</t>
  </si>
  <si>
    <t xml:space="preserve"> بدل ايجار مباني ومرافق الجامعه واتفاقيات </t>
  </si>
  <si>
    <t>التمويل الخارجي</t>
  </si>
  <si>
    <t>عام 2017</t>
  </si>
  <si>
    <t>البيان</t>
  </si>
  <si>
    <t xml:space="preserve"> موازنة 
2018</t>
  </si>
  <si>
    <t>الإيــــــرادات</t>
  </si>
  <si>
    <t>الباب الأول: الرسوم الجامعية</t>
  </si>
  <si>
    <t xml:space="preserve">الباب الثاني: الدعـــم الحكـــومي </t>
  </si>
  <si>
    <t>الدعـــم الحكـــومي</t>
  </si>
  <si>
    <t xml:space="preserve">مجمــــــــوع باب الدعـــم الحكـــومي  </t>
  </si>
  <si>
    <t xml:space="preserve">الباب الثالث: إيرادات رسوم جامعية عن سنوات سابقة وتبرعات </t>
  </si>
  <si>
    <t xml:space="preserve">تبرعات محليه  </t>
  </si>
  <si>
    <t xml:space="preserve">مجمــــوع باب الرسوم الجامعية عن سنوات سابقة والتبرعات  </t>
  </si>
  <si>
    <t xml:space="preserve">الباب الرابع: الإيــرادات الذاتيــة الأخــــــرى </t>
  </si>
  <si>
    <t xml:space="preserve">الفصل الأول: ريـع الأموال المنقولـة وغير المنقولـة </t>
  </si>
  <si>
    <t>عوائد فوائد بنكية وتحويل عملات</t>
  </si>
  <si>
    <t>ايرادات سكن منازل الطالبات</t>
  </si>
  <si>
    <t xml:space="preserve">إيرادات دائرة خدمات الغذاء والتغذية            </t>
  </si>
  <si>
    <t xml:space="preserve">بدل ايجارمباني ومرافق الجامعه واتفاقيات        </t>
  </si>
  <si>
    <t xml:space="preserve">ايرادات رسوم المدرسه والروضة والحضانة          </t>
  </si>
  <si>
    <t xml:space="preserve">ايرادات مزارع الجامعة                          </t>
  </si>
  <si>
    <t xml:space="preserve">ايرادات مصنع الالبان                           </t>
  </si>
  <si>
    <t xml:space="preserve">ايرادات مطبعة الجامعة                          </t>
  </si>
  <si>
    <t xml:space="preserve">ايرادات مواقف السيارات                         </t>
  </si>
  <si>
    <t xml:space="preserve">ايرادات استخدام مرافق الجامعه                  </t>
  </si>
  <si>
    <t xml:space="preserve">ايرادات الارواب الجامعية                       </t>
  </si>
  <si>
    <t xml:space="preserve">عوائد استملاك ارضي للجامعة                     </t>
  </si>
  <si>
    <t>ايراد اتفاقية اكاديمية الامير حسين بن عبدالله الثاني</t>
  </si>
  <si>
    <t xml:space="preserve">مجمــــــــوع ريـع الأموال المنقولـة وغير المنقولـة  </t>
  </si>
  <si>
    <t xml:space="preserve">الفصل الثاني: إيرادات متنوعة ومراكز علمية وسنين سابقة </t>
  </si>
  <si>
    <t xml:space="preserve">ايرادات متنوعه                                 </t>
  </si>
  <si>
    <t xml:space="preserve">ايرادات المراكز العلميه                        </t>
  </si>
  <si>
    <t xml:space="preserve">ايرادات سنوات سابقة                            </t>
  </si>
  <si>
    <t xml:space="preserve">ايرادات عيادات كلية علوم التأهيل               </t>
  </si>
  <si>
    <t xml:space="preserve">مجمــــــــوع  إيرادات متنوعة ومراكز علمية وسنين سابقة  </t>
  </si>
  <si>
    <t xml:space="preserve">مجمــــــــوع باب الإيــرادات الذاتيــة الأخــــــرى  </t>
  </si>
  <si>
    <t>المجموع العام للإيرادات قبل العجز</t>
  </si>
  <si>
    <t xml:space="preserve">الباب الخامس: العـجــــــز </t>
  </si>
  <si>
    <t xml:space="preserve">العجز </t>
  </si>
  <si>
    <t xml:space="preserve">العجز من اعوام سابقة </t>
  </si>
  <si>
    <t xml:space="preserve">مـجـمــــــوع العـجــــــز </t>
  </si>
  <si>
    <t xml:space="preserve">المجموع العام للموازنة    </t>
  </si>
  <si>
    <t xml:space="preserve">النـفـقــــــات </t>
  </si>
  <si>
    <t xml:space="preserve">الباب الأول: النفقـــــــــات المتكــــــررة </t>
  </si>
  <si>
    <t xml:space="preserve">الفصل الأول: الرواتب والعلاوات والمكافآت </t>
  </si>
  <si>
    <t xml:space="preserve">رواتب وعلاوات أعضاءهيئةالتدريس </t>
  </si>
  <si>
    <t xml:space="preserve">مكافات اللجان </t>
  </si>
  <si>
    <t xml:space="preserve">رواتب وعلاوات الموظفين الاداريين </t>
  </si>
  <si>
    <t xml:space="preserve">حوافز الموازي </t>
  </si>
  <si>
    <t xml:space="preserve">اجور العمال الدائمين والمؤقتين </t>
  </si>
  <si>
    <t xml:space="preserve">مجمــــــــوع الرواتب والعلاوات والمكافآت </t>
  </si>
  <si>
    <t xml:space="preserve">الفصل الثاني: التعويضات والتأمينات للعاملين </t>
  </si>
  <si>
    <t xml:space="preserve">مساهمة الجامعه في صندوق الادخار </t>
  </si>
  <si>
    <t xml:space="preserve">مساهمة الجامعه في الضمان الاجتماعي </t>
  </si>
  <si>
    <t xml:space="preserve">مساهمة الجامعه في التأمين الصحي للعاملين </t>
  </si>
  <si>
    <t xml:space="preserve">مساهمة الجامعه في التأمين على حياة العاملين </t>
  </si>
  <si>
    <t xml:space="preserve">مساهمة الجامعه في صندوق تعويض نهاية الخدمه </t>
  </si>
  <si>
    <t xml:space="preserve">مجمــــــــوع التعويضات والتأمينات للعاملين </t>
  </si>
  <si>
    <t xml:space="preserve">الفصل الثالث: اللوازم والصيانه </t>
  </si>
  <si>
    <t>مواد ولوازم الصيانه</t>
  </si>
  <si>
    <t xml:space="preserve">لوازم مقاصف ومواد تنظيف </t>
  </si>
  <si>
    <t xml:space="preserve">ملابس المستخدمين وارواب التخريج </t>
  </si>
  <si>
    <t xml:space="preserve">قرطاسيه ومطبوعات وأدوات مكتبيه </t>
  </si>
  <si>
    <t xml:space="preserve">مواد ومستلزمات تدريس </t>
  </si>
  <si>
    <t xml:space="preserve">مواد تموينيه للمقاصف والمطاعم </t>
  </si>
  <si>
    <t xml:space="preserve">لوازم ومشتريات متنوعه </t>
  </si>
  <si>
    <t xml:space="preserve">تراخيص برامج حاسوب </t>
  </si>
  <si>
    <t xml:space="preserve">مجمــــــــوع اللوازم والصيانه  </t>
  </si>
  <si>
    <t xml:space="preserve">الفصل الرابع: الخدمات والنشاطات الطلابية </t>
  </si>
  <si>
    <t xml:space="preserve">النشاطات الطلابيه المختلفه </t>
  </si>
  <si>
    <t xml:space="preserve">دعم صندوق الطلبة </t>
  </si>
  <si>
    <t xml:space="preserve">منح طلبة الدراسات العليا </t>
  </si>
  <si>
    <t xml:space="preserve">التأمين الصحي والتأمين على حياة الطلبه </t>
  </si>
  <si>
    <t xml:space="preserve">المطبوعات والنشرات للطلبة </t>
  </si>
  <si>
    <t>مساهمة الجامعة في رسوم الطلبة</t>
  </si>
  <si>
    <t xml:space="preserve">مستلزمات وأدويه لعيادة الطلبه </t>
  </si>
  <si>
    <t xml:space="preserve">مجمــــــــوع الخدمات والنشاطات الطلابية  </t>
  </si>
  <si>
    <t xml:space="preserve">الفصل الخامس: النفقات العامة المشتركة </t>
  </si>
  <si>
    <t xml:space="preserve">النفقات المشتركه </t>
  </si>
  <si>
    <t xml:space="preserve">نفقات سفر واقامة </t>
  </si>
  <si>
    <t xml:space="preserve">تأمين موجودات الجامعه والسيارات والتخليص </t>
  </si>
  <si>
    <t xml:space="preserve">نفقات الوفود الرسميه والضيافه </t>
  </si>
  <si>
    <t xml:space="preserve">نفقات تصاريح اقامة لأعضاء هيئة التدريس </t>
  </si>
  <si>
    <t xml:space="preserve">احتياطي لنفقات طارئه وأضافيه </t>
  </si>
  <si>
    <t xml:space="preserve">الاعلانات </t>
  </si>
  <si>
    <t xml:space="preserve">نفقات استشارات قانونية </t>
  </si>
  <si>
    <t xml:space="preserve">مجمــــــــوع النفقات العامة المشتركة  </t>
  </si>
  <si>
    <t>الفصل السادس: المساهمات المتكررة وبدلات الاشتراك</t>
  </si>
  <si>
    <t xml:space="preserve">مساهمة الجامعه في موازنة المحطه البحريه </t>
  </si>
  <si>
    <t xml:space="preserve">مساهمة الجامعة في صندوق التبرعات </t>
  </si>
  <si>
    <t xml:space="preserve">اشتراك الجامعه في الاتحادات العربيه والدوليه </t>
  </si>
  <si>
    <t xml:space="preserve">اشتراك ومساهمة الجامعة في الجمعيات والمجالس </t>
  </si>
  <si>
    <t xml:space="preserve">مساهمة الجامعة في مركز التميز للخدمات الجامعية </t>
  </si>
  <si>
    <t>مساهمة الجامعة في دعم فرع العقبة</t>
  </si>
  <si>
    <t xml:space="preserve">مجمــــــــوع المساهمات المتكررة وبدلات الاشتراك </t>
  </si>
  <si>
    <t xml:space="preserve">الفصل السابع: النفقــات الإذاعيــة </t>
  </si>
  <si>
    <t xml:space="preserve">الفصل الثامن: التزامات سنوات سابقة/متكررة </t>
  </si>
  <si>
    <t>الفصل التاسع: الفوائد المدينة والعمولات والمصاريف البنكية</t>
  </si>
  <si>
    <t xml:space="preserve">مجمــــــــوع باب النفقـــــــــات المتكــــــررة </t>
  </si>
  <si>
    <t xml:space="preserve">الباب الثاني: البحث العلمـي والبعثات العلمية </t>
  </si>
  <si>
    <t xml:space="preserve">أولاً: البحث العلمـي والمؤتمرات والمجلات العلمية </t>
  </si>
  <si>
    <t xml:space="preserve">الفصل الأول: نفقات البحث العلمي </t>
  </si>
  <si>
    <t>أ- دعم البحث العلمي والنشر والمناقشات والتفرغ العلمي</t>
  </si>
  <si>
    <t>دعم البحث العلمي والنشر</t>
  </si>
  <si>
    <t xml:space="preserve">مستلزمات البحث العلمي </t>
  </si>
  <si>
    <t xml:space="preserve">مناقشات الرسائل العلمية والامتحانات </t>
  </si>
  <si>
    <t xml:space="preserve">رواتب التفرغ العلمي </t>
  </si>
  <si>
    <t>مجـموع دعم البحث العلمي والنشر والمناقشات والتفرغ العلمي</t>
  </si>
  <si>
    <t>ب- نفقات الاعتماد والدوريات وقواعد البيانات</t>
  </si>
  <si>
    <t xml:space="preserve">نفقات الاعتماد </t>
  </si>
  <si>
    <t xml:space="preserve">نفقات الدوريات وقواعد البيانات. </t>
  </si>
  <si>
    <t>مـجـمـوع نفقات الاعتماد والدوريات وقواعد البيانات</t>
  </si>
  <si>
    <t xml:space="preserve">مجمــوع نفقات البحث العلمي  </t>
  </si>
  <si>
    <t>الفصل الثاني: المؤتمـــرات والندوات والزيارات العلمية</t>
  </si>
  <si>
    <t xml:space="preserve">المؤتمرات العلميه والندوات </t>
  </si>
  <si>
    <t xml:space="preserve">الزيارات العلمية لاعضاء هيئة التدريس </t>
  </si>
  <si>
    <t>مجمــــــــوع المؤتمـــرات والندوات والزيارات العلمية</t>
  </si>
  <si>
    <t xml:space="preserve">الفصل الثالث: المجلات العلمية ومكافات تقييم الابحاث </t>
  </si>
  <si>
    <t xml:space="preserve">الفصل الرابع: نفقات التزامات سنوات سابقة/بحث علمي </t>
  </si>
  <si>
    <t>مجمــــــــوع البحث العلمـي والمؤتمرات والمجلات العلمية</t>
  </si>
  <si>
    <t xml:space="preserve">ثانياً: نفقات البعثات العلمية والدورات التدريبية </t>
  </si>
  <si>
    <t xml:space="preserve">البعثات العلمية </t>
  </si>
  <si>
    <t xml:space="preserve">دورات تدريبية وورش عمل </t>
  </si>
  <si>
    <t xml:space="preserve">مجمــــــــوع نفقات البعثات العلمية والدورات التدريبية  </t>
  </si>
  <si>
    <t xml:space="preserve">مجمـــــــــــوع باب البحث العلمـي والبعثات العلمية </t>
  </si>
  <si>
    <t xml:space="preserve">الباب الثالث: النفقــــــــات الرأسماليـــة </t>
  </si>
  <si>
    <t>الفصل الأول: التجهيزات والأجهزه العلميه ومعدات التدريس</t>
  </si>
  <si>
    <t xml:space="preserve">الفصل الثاني: التجهيزات المكتبيه والأثاث </t>
  </si>
  <si>
    <t xml:space="preserve">الفصل الثالث: سيارات واليات </t>
  </si>
  <si>
    <t xml:space="preserve">الفصل الرابع: ابنية وإنشاءات </t>
  </si>
  <si>
    <t xml:space="preserve">الفصل الخامس: الاشغال والمرافق </t>
  </si>
  <si>
    <t>الفصل السادس: أجهزة وتجهيزات حاسوبية وبرمجيات</t>
  </si>
  <si>
    <t xml:space="preserve">أجهزة وتجهيزات حاسوبية </t>
  </si>
  <si>
    <t xml:space="preserve">برمجيات حاسوبية </t>
  </si>
  <si>
    <t>مجمــــــــوع الأجهزة والتجهيزات الحاسوبية والبرمجيات</t>
  </si>
  <si>
    <t xml:space="preserve">الفصل السابع: نفقات التزامات سنوات سابقة / رأسمالية </t>
  </si>
  <si>
    <t xml:space="preserve">مجمــــــــوع باب النفقــــــــات الرأسماليـــة  </t>
  </si>
  <si>
    <t>المجموع العام للنفقات قبل العجز المدور</t>
  </si>
  <si>
    <t>الباب الرابع: العجز المدور من سنوات سابقة</t>
  </si>
  <si>
    <t>المجموع العام للموازنة</t>
  </si>
  <si>
    <t xml:space="preserve"> مقدر 
2017</t>
  </si>
  <si>
    <t>فعلي
2018</t>
  </si>
  <si>
    <t xml:space="preserve"> موازنة 
2019</t>
  </si>
  <si>
    <t xml:space="preserve">رسوم جامعية بكالوريس تنافس </t>
  </si>
  <si>
    <t xml:space="preserve">رسوم جامعية بكالوريس موازي </t>
  </si>
  <si>
    <t xml:space="preserve">رسوم جامعية بكالوريس دولي </t>
  </si>
  <si>
    <t xml:space="preserve">رسوم جامعية دبلوم مهني </t>
  </si>
  <si>
    <t xml:space="preserve">رسوم جامعية ماجستير بالدينار </t>
  </si>
  <si>
    <t xml:space="preserve">رسوم جامعية ماجستير بالدولار </t>
  </si>
  <si>
    <t xml:space="preserve">رسوم جامعية دكتوراه بالدينار </t>
  </si>
  <si>
    <t xml:space="preserve">رسوم جامعية دكتوراه بالدولار </t>
  </si>
  <si>
    <t xml:space="preserve">دعم الدولة لموازنة الجامعة </t>
  </si>
  <si>
    <t xml:space="preserve">الباب الثالث: الإيــرادات الذاتيــة الأخــــــرى </t>
  </si>
  <si>
    <t xml:space="preserve">عوائد فوائد بنكية وتحويل عملات </t>
  </si>
  <si>
    <t xml:space="preserve">ايرادات سكن منازل الطالبات </t>
  </si>
  <si>
    <t xml:space="preserve">إيرادات دائرة خدمات الغذاء والتغذية </t>
  </si>
  <si>
    <t xml:space="preserve">بدل ايجارمباني ومرافق الجامعه واتفاقيات </t>
  </si>
  <si>
    <t xml:space="preserve">ايرادات رسوم المدرسه والروضة والحضانة </t>
  </si>
  <si>
    <t xml:space="preserve">ايرادات مزارع الجامعة </t>
  </si>
  <si>
    <t xml:space="preserve">ايرادات مصنع الالبان </t>
  </si>
  <si>
    <t xml:space="preserve">ايرادات مطبعة الجامعة </t>
  </si>
  <si>
    <t xml:space="preserve">ايرادات مواقف السيارات </t>
  </si>
  <si>
    <t xml:space="preserve">ايرادات استخدام مرافق الجامعه </t>
  </si>
  <si>
    <t xml:space="preserve">ايرادات الارواب الجامعية </t>
  </si>
  <si>
    <t xml:space="preserve">عوائد استملاك ارضي للجامعة </t>
  </si>
  <si>
    <t>ايراداتفاقيةاكاديميةالاميرحسين بن عبدالله الثان</t>
  </si>
  <si>
    <t xml:space="preserve">ايرادات متنوعه </t>
  </si>
  <si>
    <t xml:space="preserve">ايرادات المراكز العلميه </t>
  </si>
  <si>
    <t xml:space="preserve">ايرادات سنوات سابقة </t>
  </si>
  <si>
    <t xml:space="preserve">ايرادات عيادات كلية علوم التأهيل </t>
  </si>
  <si>
    <t>فصول ايرادات ونفقات الموازنة لعام (2018)</t>
  </si>
  <si>
    <t xml:space="preserve">مجمــــــــوع الفصـــــل </t>
  </si>
  <si>
    <t xml:space="preserve"> الفصل الثاني/ التعويضات والتأمينات للعاملين </t>
  </si>
  <si>
    <t xml:space="preserve">مواد ولوازم الصيانه </t>
  </si>
  <si>
    <t xml:space="preserve">مساهمة الجامعة في رسوم الطلبة </t>
  </si>
  <si>
    <t xml:space="preserve">نفقات الوفودالرسميه والضيافه </t>
  </si>
  <si>
    <t xml:space="preserve">مساهمة الجامعة في دعم فرع العقبة </t>
  </si>
  <si>
    <t>دعم البحث العلمي والنشر والمناقشات والتفرغ العلمي</t>
  </si>
  <si>
    <t xml:space="preserve">اشغال ومرافق </t>
  </si>
  <si>
    <t xml:space="preserve">انشاء مشروع الطاقة الشمسية </t>
  </si>
  <si>
    <t xml:space="preserve">مجمـوع الأشغال والمرافق </t>
  </si>
  <si>
    <t xml:space="preserve">برمجيات علمية وحاسوبية </t>
  </si>
  <si>
    <t>مجمـوع الأجهزة والتجهيزات الحاسوبية والبرمجيات</t>
  </si>
  <si>
    <t>فصول ايرادات ونفقات الموازنة لعام (2017)</t>
  </si>
  <si>
    <t>فعلي
2019</t>
  </si>
  <si>
    <t>رسوم جامعية بكالوريوس تنافس</t>
  </si>
  <si>
    <t>رسوم جامعية بكالوريوس موازي</t>
  </si>
  <si>
    <t>رسوم جامعية بكالوريوس دولي</t>
  </si>
  <si>
    <t>مجمــــــــوع باب الرسوم الجامعية</t>
  </si>
  <si>
    <t>بدل ايجار مباني ومرافق الجامعة واتفاقيات</t>
  </si>
  <si>
    <t>ايرادات رسوم المدرسة والروضة والحضانة</t>
  </si>
  <si>
    <t>ايرادات استخدام مرافق الجامعة</t>
  </si>
  <si>
    <t>ايرادات المراكز العلمية</t>
  </si>
  <si>
    <t>فصول ايرادات ونفقات الموازنة  لعام (2019)</t>
  </si>
  <si>
    <t xml:space="preserve">رواتب وعلاوات أعضاء هيئة التدريس                 </t>
  </si>
  <si>
    <t xml:space="preserve">مكافات اللجان                                  </t>
  </si>
  <si>
    <t xml:space="preserve">رواتب وعلاوات الموظفين الاداريين               </t>
  </si>
  <si>
    <t xml:space="preserve">حوافز الموازي                                  </t>
  </si>
  <si>
    <t>مساهمة الجامعة في صندوق الادخار</t>
  </si>
  <si>
    <t>مساهمة الجامعة في الضمان الاجتماعي</t>
  </si>
  <si>
    <t>مساهمة الجامعة في التأمين الصحي للعاملين</t>
  </si>
  <si>
    <t>مساهمة الجامعة في التأمين على حياة العاملين</t>
  </si>
  <si>
    <t>مساهمة الجامعة في صندوق تعويض نهاية الخدمة</t>
  </si>
  <si>
    <t xml:space="preserve">  الفصل الثالث: اللوازم والصيانة</t>
  </si>
  <si>
    <t>مواد ولوازم الصيانة</t>
  </si>
  <si>
    <t xml:space="preserve">لوازم ومواد تنظيف                        </t>
  </si>
  <si>
    <t xml:space="preserve">ملابس المستخدمين وارواب التخريج                </t>
  </si>
  <si>
    <t xml:space="preserve">قرطاسيه ومطبوعات وأدوات مكتبيه                 </t>
  </si>
  <si>
    <t xml:space="preserve">مواد ومستلزمات  تدريس                          </t>
  </si>
  <si>
    <t xml:space="preserve">مواد تموينيه للمقاصف والمطاعم                  </t>
  </si>
  <si>
    <t xml:space="preserve">لوازم ومشتريات متنوعه                          </t>
  </si>
  <si>
    <t xml:space="preserve">تراخيص برامج حاسوب                             </t>
  </si>
  <si>
    <t>النشاطات الطلابية المختلفة</t>
  </si>
  <si>
    <t xml:space="preserve">منح طلبة الدراسات العليا                       </t>
  </si>
  <si>
    <t>التأمين الصحي والتأمين على حياة الطلبة</t>
  </si>
  <si>
    <t xml:space="preserve">المطبوعات والنشرات للطلبة                      </t>
  </si>
  <si>
    <t>مستلزمات  وأدويه لعيادة الطلبة</t>
  </si>
  <si>
    <t>النفقات المشتركة</t>
  </si>
  <si>
    <t xml:space="preserve">نفقات سفر واقامة                               </t>
  </si>
  <si>
    <t>تأمين موجودات الجامعة والسيارات والتخليص</t>
  </si>
  <si>
    <t>نفقات الوفود الرسمية والضيافة</t>
  </si>
  <si>
    <t xml:space="preserve">نفقات تصاريح اقامة لأعضاء هيئة التدريس         </t>
  </si>
  <si>
    <t xml:space="preserve">احتياطي لنفقات طارئه وأضافيه                   </t>
  </si>
  <si>
    <t xml:space="preserve">الاعلانات                                      </t>
  </si>
  <si>
    <t xml:space="preserve">نفقات استشارات قانونية                         </t>
  </si>
  <si>
    <t>مساهمة الجامعة في موازنة المحطة البحرية</t>
  </si>
  <si>
    <t>اشتراك الجامعة في الاتحادات العربية والدولية</t>
  </si>
  <si>
    <t xml:space="preserve">اشتراك ومساهمة الجامعة في الجمعيات والمجالس    </t>
  </si>
  <si>
    <t xml:space="preserve">مساهمة الجامعة في دعم فرع العقبة               </t>
  </si>
  <si>
    <t>مساهمة الجامعة في دعم النفقات التعليمية</t>
  </si>
  <si>
    <t>دعم البحث العلمي ودعم النشر</t>
  </si>
  <si>
    <t xml:space="preserve">مستلزمات  البحث العلمي                         </t>
  </si>
  <si>
    <t xml:space="preserve">مناقشات الرسائل العلمية والامتحانات            </t>
  </si>
  <si>
    <t xml:space="preserve">نفقات التفرغ العلمي                            </t>
  </si>
  <si>
    <t xml:space="preserve">نفقات الاعتماد                                 </t>
  </si>
  <si>
    <t xml:space="preserve">نفقات الدوريات وقواعد البيانات.                </t>
  </si>
  <si>
    <t>المؤتمرات العلمية والندوات</t>
  </si>
  <si>
    <t>الزيارات العلمية لأعضاء هيئة التدريس</t>
  </si>
  <si>
    <t xml:space="preserve">البعثات العلمية                                </t>
  </si>
  <si>
    <t xml:space="preserve">دورات تدريبية وورش عمل                         </t>
  </si>
  <si>
    <t>التجهيزات والأجهزة العلمية والمعدات</t>
  </si>
  <si>
    <t>التجهيزات المكتبية والأثاث</t>
  </si>
  <si>
    <t xml:space="preserve">ابنية وإنشاءات واشغال                          </t>
  </si>
  <si>
    <t xml:space="preserve">أجهزة وتجهيزات حاسوبية وبرمجيات                </t>
  </si>
  <si>
    <t xml:space="preserve">نفقات التزامات سنوات سابقة/رأسمالية            </t>
  </si>
  <si>
    <t>المجموع العام للموازنة قبل الوفر</t>
  </si>
  <si>
    <t>الوفر</t>
  </si>
  <si>
    <t xml:space="preserve">لوازم ومواد تنظيف       </t>
  </si>
  <si>
    <t xml:space="preserve">مواد ومستلزمات  تدريس         </t>
  </si>
  <si>
    <t xml:space="preserve">لوازم ومشتريات متنوعه         </t>
  </si>
  <si>
    <t xml:space="preserve">منح طلبة الدراسات العليا      </t>
  </si>
  <si>
    <t xml:space="preserve">المطبوعات والنشرات للطلبة     </t>
  </si>
  <si>
    <t xml:space="preserve">احتياطي لنفقات طارئه وأضافيه  </t>
  </si>
  <si>
    <t xml:space="preserve">الاعلانات    </t>
  </si>
  <si>
    <t xml:space="preserve">نفقات استشارات قانونية        </t>
  </si>
  <si>
    <t xml:space="preserve">مستلزمات  البحث العلمي        </t>
  </si>
  <si>
    <t xml:space="preserve">دورات تدريبية وورش عمل        </t>
  </si>
  <si>
    <t xml:space="preserve">ابنية وإنشاءات واشغال         </t>
  </si>
  <si>
    <t xml:space="preserve">رواتب وعلاوات أعضاء هيئة التدريس </t>
  </si>
  <si>
    <t xml:space="preserve">   الفصل الثاني: التعويضات والتأمينات للعاملين  </t>
  </si>
  <si>
    <t xml:space="preserve">  الفصل الرابع: الخدمات والنشاطات الطلابية    </t>
  </si>
  <si>
    <t xml:space="preserve">سيارات واليات </t>
  </si>
  <si>
    <t xml:space="preserve">أجهزة وتجهيزات حاسوبية وبرمجيات </t>
  </si>
  <si>
    <t xml:space="preserve">نفقات التزامات سنوات سابقة/رأسمالية </t>
  </si>
  <si>
    <t xml:space="preserve">نفقات التفرغ العلمي </t>
  </si>
  <si>
    <t>مقدر
2020</t>
  </si>
  <si>
    <t>فعلي
2020</t>
  </si>
  <si>
    <t xml:space="preserve">الدعـــم الحكـــومي  </t>
  </si>
  <si>
    <t xml:space="preserve">الفصل الثاني: إيرادات متنوعة ومراكز وسنين سابقة </t>
  </si>
  <si>
    <t>ايرادات المراكز</t>
  </si>
  <si>
    <t xml:space="preserve">مجمــــــــوع  إيرادات متنوعة ومراكز وسنين سابقة  </t>
  </si>
  <si>
    <t>فصول ايرادات الموازنة لعام (2020)</t>
  </si>
  <si>
    <t xml:space="preserve">التجهيزات والأجهزة العلمية </t>
  </si>
  <si>
    <t xml:space="preserve">التجهيزات المكتبية والأثاث والعدد والآلات </t>
  </si>
  <si>
    <t xml:space="preserve">   الفصل الثاني: التعويضات والتأمينات للعاملين</t>
  </si>
  <si>
    <t xml:space="preserve">اجور العمال الدائمين والمؤقتين  </t>
  </si>
  <si>
    <t xml:space="preserve">  الفصل الرابع: الخدمات والنشاطات الطلابية</t>
  </si>
  <si>
    <t xml:space="preserve">تسديدات التامين الصحي </t>
  </si>
  <si>
    <t xml:space="preserve">تسديدات تعويض نهاية الخدمة </t>
  </si>
  <si>
    <t>الدعم الحكومي*</t>
  </si>
  <si>
    <t>*</t>
  </si>
  <si>
    <t>من 1.	ملخص تقرير موازنة الجامعة / الدائرة المالية.</t>
  </si>
  <si>
    <t>المجموع</t>
  </si>
  <si>
    <t>التحدث عن بنود ريع الأموال المنقولة وغير المنقولة</t>
  </si>
  <si>
    <t>الرواتب والعلاوات والمكافآت</t>
  </si>
  <si>
    <t xml:space="preserve"> التعويضات والتأمينات للعاملين</t>
  </si>
  <si>
    <t>اللوازم والصيانه</t>
  </si>
  <si>
    <t>الخدمات والنشاطات الطلابية</t>
  </si>
  <si>
    <t>النفقات العامة المشتركة</t>
  </si>
  <si>
    <t xml:space="preserve">مجمــــــــوع  النفقــــــــات الرأسماليـــة  </t>
  </si>
  <si>
    <t xml:space="preserve">ا نفقات التزامات سنوات سابقة/بحث علمي </t>
  </si>
  <si>
    <t xml:space="preserve"> المجلات العلمية ومكافات تقييم الابحاث </t>
  </si>
  <si>
    <t xml:space="preserve"> الفوائد المدينة والعمولات والمصاريف البنكية</t>
  </si>
  <si>
    <t xml:space="preserve"> التزامات سنوات سابقة/متكررة </t>
  </si>
  <si>
    <t xml:space="preserve">النفقــات الإذاعيــة </t>
  </si>
  <si>
    <t>رسوم جامعية ماجستير بالدينار +دولار</t>
  </si>
  <si>
    <t>رسوم جامعية دكتوراه بالدينار +دولار</t>
  </si>
  <si>
    <t>Average</t>
  </si>
  <si>
    <t>2018-2019</t>
  </si>
  <si>
    <t>تم طرح ميلغ 6093063 من موازي عام 2018 لاجراء تعديل مالي فبي السنوات التي تليها واستثنائه منها</t>
  </si>
  <si>
    <t>مجموع الموازي والدولي</t>
  </si>
  <si>
    <t>ناقص الجسيم</t>
  </si>
  <si>
    <t>الجسيم</t>
  </si>
  <si>
    <t>تم تعديل سياسة نقدية عام 2018 واضافة أمانات اصلها ايرادات من سنوات سابقة/يجب حذفها من الابرادلا المتنوعة=6 مليون</t>
  </si>
  <si>
    <t>بعد خصم مساهمة الجامعة</t>
  </si>
  <si>
    <t>بعد خصم مساهمة الجامعة والسنوات السابقة</t>
  </si>
  <si>
    <t>التبرعات</t>
  </si>
  <si>
    <t>ايرادات التأجير</t>
  </si>
  <si>
    <t>فعلي</t>
  </si>
  <si>
    <t xml:space="preserve"> دعم البحث العلمي والنشر والمناقشات والتفرغ العلمي</t>
  </si>
  <si>
    <t xml:space="preserve"> نفقات الاعتماد والدوريات وقواعد البيانات</t>
  </si>
  <si>
    <t xml:space="preserve"> المؤتمـــرات والندوات والزيارات العلمية</t>
  </si>
  <si>
    <t xml:space="preserve"> نفقات التزامات سنوات سابقة/بحث علمي </t>
  </si>
  <si>
    <t>المستهدف</t>
  </si>
  <si>
    <t>المجموع العام للنفقات</t>
  </si>
  <si>
    <t>نسبة الانفاق على البحث العلمي</t>
  </si>
  <si>
    <t>العام</t>
  </si>
  <si>
    <t xml:space="preserve">المجموع العام للموازنة </t>
  </si>
  <si>
    <t>المبلغ المتراكم على الجامعة</t>
  </si>
  <si>
    <t>المبلغ الذي تم سداده</t>
  </si>
  <si>
    <t>2018</t>
  </si>
  <si>
    <t>2020</t>
  </si>
  <si>
    <t>إدارة الديون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</si>
</sst>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  <numFmt numFmtId="166" formatCode="_-* #,##0_-;_-* #,##0\-;_-* &quot;-&quot;??_-;_-@_-"/>
    <numFmt numFmtId="167" formatCode="_(* #,##0_);[Red]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charset val="178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9" fillId="0" borderId="0"/>
    <xf numFmtId="0" fontId="1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3" fillId="2" borderId="2" xfId="2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right" vertical="center" indent="1"/>
    </xf>
    <xf numFmtId="0" fontId="3" fillId="0" borderId="2" xfId="2" applyFont="1" applyBorder="1" applyAlignment="1">
      <alignment horizontal="right" vertical="center" indent="1"/>
    </xf>
    <xf numFmtId="165" fontId="5" fillId="0" borderId="2" xfId="1" applyNumberFormat="1" applyFont="1" applyBorder="1" applyAlignment="1">
      <alignment vertical="center" readingOrder="2"/>
    </xf>
    <xf numFmtId="165" fontId="6" fillId="0" borderId="2" xfId="1" applyNumberFormat="1" applyFont="1" applyBorder="1" applyAlignment="1">
      <alignment vertical="center" readingOrder="2"/>
    </xf>
    <xf numFmtId="0" fontId="7" fillId="0" borderId="2" xfId="0" applyFont="1" applyBorder="1"/>
    <xf numFmtId="165" fontId="8" fillId="0" borderId="2" xfId="0" applyNumberFormat="1" applyFont="1" applyBorder="1"/>
    <xf numFmtId="166" fontId="8" fillId="0" borderId="2" xfId="0" applyNumberFormat="1" applyFont="1" applyBorder="1"/>
    <xf numFmtId="0" fontId="8" fillId="0" borderId="2" xfId="0" applyFont="1" applyBorder="1" applyAlignment="1">
      <alignment horizontal="right" readingOrder="2"/>
    </xf>
    <xf numFmtId="3" fontId="8" fillId="0" borderId="2" xfId="0" applyNumberFormat="1" applyFont="1" applyBorder="1"/>
    <xf numFmtId="0" fontId="5" fillId="0" borderId="2" xfId="2" applyFont="1" applyBorder="1" applyAlignment="1">
      <alignment horizontal="right" vertical="center" indent="1"/>
    </xf>
    <xf numFmtId="165" fontId="5" fillId="0" borderId="2" xfId="1" applyNumberFormat="1" applyFont="1" applyBorder="1" applyAlignment="1">
      <alignment vertical="center"/>
    </xf>
    <xf numFmtId="0" fontId="6" fillId="0" borderId="2" xfId="2" applyFont="1" applyBorder="1" applyAlignment="1">
      <alignment horizontal="right" vertical="center" indent="1"/>
    </xf>
    <xf numFmtId="165" fontId="6" fillId="0" borderId="2" xfId="1" applyNumberFormat="1" applyFont="1" applyBorder="1" applyAlignment="1">
      <alignment vertical="center"/>
    </xf>
    <xf numFmtId="0" fontId="5" fillId="0" borderId="2" xfId="2" applyFont="1" applyBorder="1" applyAlignment="1">
      <alignment vertical="center"/>
    </xf>
    <xf numFmtId="165" fontId="5" fillId="0" borderId="2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0" fontId="6" fillId="0" borderId="6" xfId="2" applyFont="1" applyBorder="1" applyAlignment="1">
      <alignment horizontal="right" vertical="center"/>
    </xf>
    <xf numFmtId="165" fontId="5" fillId="0" borderId="6" xfId="1" applyNumberFormat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165" fontId="6" fillId="0" borderId="6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/>
    <xf numFmtId="165" fontId="12" fillId="0" borderId="2" xfId="0" applyNumberFormat="1" applyFont="1" applyBorder="1"/>
    <xf numFmtId="0" fontId="12" fillId="0" borderId="0" xfId="0" applyFont="1"/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13" fillId="0" borderId="0" xfId="0" applyNumberFormat="1" applyFont="1" applyAlignment="1">
      <alignment vertical="center"/>
    </xf>
    <xf numFmtId="0" fontId="12" fillId="3" borderId="2" xfId="0" applyFont="1" applyFill="1" applyBorder="1"/>
    <xf numFmtId="165" fontId="12" fillId="3" borderId="2" xfId="0" applyNumberFormat="1" applyFont="1" applyFill="1" applyBorder="1"/>
    <xf numFmtId="165" fontId="0" fillId="0" borderId="0" xfId="0" applyNumberFormat="1"/>
    <xf numFmtId="0" fontId="12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/>
    <xf numFmtId="165" fontId="12" fillId="0" borderId="0" xfId="0" applyNumberFormat="1" applyFont="1" applyBorder="1"/>
    <xf numFmtId="49" fontId="12" fillId="0" borderId="0" xfId="0" applyNumberFormat="1" applyFont="1" applyBorder="1"/>
    <xf numFmtId="0" fontId="12" fillId="3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4" fillId="0" borderId="0" xfId="0" applyFont="1"/>
    <xf numFmtId="0" fontId="12" fillId="0" borderId="2" xfId="0" applyFont="1" applyFill="1" applyBorder="1"/>
    <xf numFmtId="165" fontId="12" fillId="0" borderId="2" xfId="0" applyNumberFormat="1" applyFont="1" applyFill="1" applyBorder="1"/>
    <xf numFmtId="165" fontId="12" fillId="0" borderId="0" xfId="0" applyNumberFormat="1" applyFont="1" applyFill="1" applyBorder="1"/>
    <xf numFmtId="165" fontId="12" fillId="4" borderId="2" xfId="0" applyNumberFormat="1" applyFont="1" applyFill="1" applyBorder="1"/>
    <xf numFmtId="0" fontId="13" fillId="0" borderId="0" xfId="0" applyFont="1" applyAlignment="1">
      <alignment wrapText="1"/>
    </xf>
    <xf numFmtId="0" fontId="13" fillId="0" borderId="0" xfId="0" applyFont="1"/>
    <xf numFmtId="165" fontId="0" fillId="0" borderId="2" xfId="0" applyNumberFormat="1" applyBorder="1"/>
    <xf numFmtId="0" fontId="0" fillId="0" borderId="2" xfId="0" applyBorder="1"/>
    <xf numFmtId="0" fontId="0" fillId="5" borderId="2" xfId="0" applyFill="1" applyBorder="1" applyAlignment="1">
      <alignment horizontal="center"/>
    </xf>
    <xf numFmtId="49" fontId="12" fillId="0" borderId="0" xfId="0" applyNumberFormat="1" applyFont="1" applyFill="1" applyBorder="1"/>
    <xf numFmtId="0" fontId="0" fillId="0" borderId="0" xfId="0" applyFill="1"/>
    <xf numFmtId="1" fontId="0" fillId="0" borderId="2" xfId="0" applyNumberFormat="1" applyFill="1" applyBorder="1"/>
    <xf numFmtId="1" fontId="0" fillId="0" borderId="2" xfId="0" applyNumberFormat="1" applyBorder="1"/>
    <xf numFmtId="165" fontId="12" fillId="6" borderId="0" xfId="0" applyNumberFormat="1" applyFont="1" applyFill="1" applyBorder="1"/>
    <xf numFmtId="165" fontId="0" fillId="6" borderId="0" xfId="0" applyNumberFormat="1" applyFill="1"/>
    <xf numFmtId="0" fontId="0" fillId="6" borderId="0" xfId="0" applyFill="1"/>
    <xf numFmtId="0" fontId="12" fillId="0" borderId="6" xfId="0" applyFont="1" applyFill="1" applyBorder="1" applyAlignment="1">
      <alignment wrapText="1"/>
    </xf>
    <xf numFmtId="0" fontId="12" fillId="6" borderId="2" xfId="0" applyFont="1" applyFill="1" applyBorder="1"/>
    <xf numFmtId="165" fontId="12" fillId="6" borderId="2" xfId="0" applyNumberFormat="1" applyFont="1" applyFill="1" applyBorder="1"/>
    <xf numFmtId="165" fontId="12" fillId="4" borderId="0" xfId="0" applyNumberFormat="1" applyFont="1" applyFill="1" applyBorder="1"/>
    <xf numFmtId="0" fontId="12" fillId="7" borderId="2" xfId="0" applyFont="1" applyFill="1" applyBorder="1"/>
    <xf numFmtId="0" fontId="12" fillId="7" borderId="0" xfId="0" applyFont="1" applyFill="1" applyBorder="1"/>
    <xf numFmtId="165" fontId="12" fillId="8" borderId="2" xfId="0" applyNumberFormat="1" applyFont="1" applyFill="1" applyBorder="1"/>
    <xf numFmtId="165" fontId="12" fillId="3" borderId="0" xfId="0" applyNumberFormat="1" applyFont="1" applyFill="1" applyBorder="1"/>
    <xf numFmtId="49" fontId="12" fillId="3" borderId="2" xfId="0" applyNumberFormat="1" applyFont="1" applyFill="1" applyBorder="1" applyAlignment="1">
      <alignment horizontal="right"/>
    </xf>
    <xf numFmtId="165" fontId="0" fillId="0" borderId="0" xfId="0" applyNumberFormat="1" applyFill="1"/>
    <xf numFmtId="0" fontId="12" fillId="3" borderId="0" xfId="0" applyFont="1" applyFill="1" applyBorder="1"/>
    <xf numFmtId="165" fontId="12" fillId="0" borderId="0" xfId="0" applyNumberFormat="1" applyFont="1"/>
    <xf numFmtId="165" fontId="12" fillId="3" borderId="2" xfId="0" applyNumberFormat="1" applyFont="1" applyFill="1" applyBorder="1" applyAlignment="1">
      <alignment vertical="center"/>
    </xf>
    <xf numFmtId="3" fontId="0" fillId="0" borderId="0" xfId="0" applyNumberFormat="1"/>
    <xf numFmtId="3" fontId="0" fillId="3" borderId="2" xfId="0" applyNumberFormat="1" applyFill="1" applyBorder="1"/>
    <xf numFmtId="0" fontId="0" fillId="7" borderId="0" xfId="0" applyFill="1"/>
    <xf numFmtId="165" fontId="12" fillId="0" borderId="0" xfId="0" applyNumberFormat="1" applyFont="1" applyBorder="1" applyAlignment="1">
      <alignment wrapText="1"/>
    </xf>
    <xf numFmtId="3" fontId="0" fillId="0" borderId="2" xfId="0" applyNumberFormat="1" applyBorder="1"/>
    <xf numFmtId="165" fontId="12" fillId="0" borderId="10" xfId="0" applyNumberFormat="1" applyFont="1" applyBorder="1"/>
    <xf numFmtId="49" fontId="12" fillId="0" borderId="2" xfId="0" applyNumberFormat="1" applyFont="1" applyBorder="1"/>
    <xf numFmtId="0" fontId="12" fillId="0" borderId="0" xfId="0" applyFont="1" applyBorder="1" applyAlignment="1">
      <alignment wrapText="1"/>
    </xf>
    <xf numFmtId="0" fontId="0" fillId="0" borderId="0" xfId="0" applyNumberFormat="1"/>
    <xf numFmtId="0" fontId="0" fillId="0" borderId="2" xfId="0" applyBorder="1" applyAlignment="1">
      <alignment wrapText="1"/>
    </xf>
    <xf numFmtId="10" fontId="0" fillId="0" borderId="2" xfId="0" applyNumberFormat="1" applyBorder="1"/>
    <xf numFmtId="0" fontId="0" fillId="0" borderId="4" xfId="0" applyBorder="1"/>
    <xf numFmtId="0" fontId="0" fillId="0" borderId="0" xfId="0" applyBorder="1"/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6" borderId="9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1" fontId="0" fillId="0" borderId="0" xfId="0" applyNumberFormat="1"/>
    <xf numFmtId="1" fontId="15" fillId="0" borderId="2" xfId="0" applyNumberFormat="1" applyFont="1" applyBorder="1"/>
    <xf numFmtId="49" fontId="15" fillId="9" borderId="2" xfId="0" applyNumberFormat="1" applyFont="1" applyFill="1" applyBorder="1" applyAlignment="1">
      <alignment horizontal="right"/>
    </xf>
    <xf numFmtId="0" fontId="15" fillId="9" borderId="2" xfId="0" applyFont="1" applyFill="1" applyBorder="1" applyAlignment="1">
      <alignment horizontal="right"/>
    </xf>
    <xf numFmtId="0" fontId="0" fillId="9" borderId="2" xfId="0" applyFill="1" applyBorder="1" applyAlignment="1">
      <alignment horizontal="center"/>
    </xf>
    <xf numFmtId="0" fontId="15" fillId="9" borderId="2" xfId="0" applyFont="1" applyFill="1" applyBorder="1"/>
    <xf numFmtId="0" fontId="15" fillId="10" borderId="2" xfId="0" applyFont="1" applyFill="1" applyBorder="1" applyAlignment="1">
      <alignment horizontal="center"/>
    </xf>
    <xf numFmtId="0" fontId="15" fillId="10" borderId="2" xfId="0" applyFont="1" applyFill="1" applyBorder="1"/>
  </cellXfs>
  <cellStyles count="6">
    <cellStyle name="Comma" xfId="1" builtinId="3"/>
    <cellStyle name="Comma 2 2" xfId="5"/>
    <cellStyle name="Normal" xfId="0" builtinId="0"/>
    <cellStyle name="Normal 2" xfId="2"/>
    <cellStyle name="Normal 4" xfId="4"/>
    <cellStyle name="Normal 6" xfId="3"/>
  </cellStyles>
  <dxfs count="0"/>
  <tableStyles count="0" defaultTableStyle="TableStyleMedium2" defaultPivotStyle="PivotStyleMedium9"/>
  <colors>
    <mruColors>
      <color rgb="FFFF5050"/>
      <color rgb="FF6FDA4E"/>
      <color rgb="FFFF9900"/>
      <color rgb="FF4DC228"/>
      <color rgb="FFB2DE82"/>
      <color rgb="FFB84542"/>
      <color rgb="FFCF7977"/>
      <color rgb="FFFFE38B"/>
      <color rgb="FFFFC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تصنيف الرسوم الجامعية خلال الثلاثة أعوام السابقة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63591426071741"/>
          <c:y val="5.5342469580869101E-2"/>
          <c:w val="0.81015826623345522"/>
          <c:h val="0.76472465342024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'موازنة 2018'!$G$6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'موازنة 2018'!$H$5:$O$5</c:f>
              <c:strCache>
                <c:ptCount val="8"/>
                <c:pt idx="0">
                  <c:v>رسوم جامعية بكالوريس تنافس </c:v>
                </c:pt>
                <c:pt idx="1">
                  <c:v>رسوم جامعية بكالوريس موازي </c:v>
                </c:pt>
                <c:pt idx="2">
                  <c:v>رسوم جامعية بكالوريس دولي </c:v>
                </c:pt>
                <c:pt idx="3">
                  <c:v>رسوم جامعية دبلوم مهني </c:v>
                </c:pt>
                <c:pt idx="4">
                  <c:v>رسوم جامعية ماجستير بالدينار +دولار</c:v>
                </c:pt>
                <c:pt idx="5">
                  <c:v>رسوم جامعية دكتوراه بالدينار +دولار</c:v>
                </c:pt>
                <c:pt idx="6">
                  <c:v>رسوم خدمات جامعية </c:v>
                </c:pt>
                <c:pt idx="7">
                  <c:v>رسوم جامعية عن سنوات سابقة </c:v>
                </c:pt>
              </c:strCache>
            </c:strRef>
          </c:cat>
          <c:val>
            <c:numRef>
              <c:f>'موازنة 2018'!$H$6:$O$6</c:f>
              <c:numCache>
                <c:formatCode>_(* #,##0_);_(* \(#,##0\);_(* "-"??_);_(@_)</c:formatCode>
                <c:ptCount val="8"/>
                <c:pt idx="0">
                  <c:v>22477997.782000002</c:v>
                </c:pt>
                <c:pt idx="1">
                  <c:v>31190466.969999999</c:v>
                </c:pt>
                <c:pt idx="2">
                  <c:v>27812943.226</c:v>
                </c:pt>
                <c:pt idx="3">
                  <c:v>101013.20600000001</c:v>
                </c:pt>
                <c:pt idx="4">
                  <c:v>8423172.8779999986</c:v>
                </c:pt>
                <c:pt idx="5">
                  <c:v>3560352.25</c:v>
                </c:pt>
                <c:pt idx="6">
                  <c:v>800729.53600000008</c:v>
                </c:pt>
                <c:pt idx="7">
                  <c:v>7520517.4079999998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E-4349-8D94-40D029504CAE}"/>
            </c:ext>
          </c:extLst>
        </c:ser>
        <c:ser>
          <c:idx val="1"/>
          <c:order val="1"/>
          <c:tx>
            <c:strRef>
              <c:f>'موازنة 2018'!$G$7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'موازنة 2018'!$H$5:$O$5</c:f>
              <c:strCache>
                <c:ptCount val="8"/>
                <c:pt idx="0">
                  <c:v>رسوم جامعية بكالوريس تنافس </c:v>
                </c:pt>
                <c:pt idx="1">
                  <c:v>رسوم جامعية بكالوريس موازي </c:v>
                </c:pt>
                <c:pt idx="2">
                  <c:v>رسوم جامعية بكالوريس دولي </c:v>
                </c:pt>
                <c:pt idx="3">
                  <c:v>رسوم جامعية دبلوم مهني </c:v>
                </c:pt>
                <c:pt idx="4">
                  <c:v>رسوم جامعية ماجستير بالدينار +دولار</c:v>
                </c:pt>
                <c:pt idx="5">
                  <c:v>رسوم جامعية دكتوراه بالدينار +دولار</c:v>
                </c:pt>
                <c:pt idx="6">
                  <c:v>رسوم خدمات جامعية </c:v>
                </c:pt>
                <c:pt idx="7">
                  <c:v>رسوم جامعية عن سنوات سابقة </c:v>
                </c:pt>
              </c:strCache>
            </c:strRef>
          </c:cat>
          <c:val>
            <c:numRef>
              <c:f>'موازنة 2018'!$H$7:$O$7</c:f>
              <c:numCache>
                <c:formatCode>_(* #,##0_);_(* \(#,##0\);_(* "-"??_);_(@_)</c:formatCode>
                <c:ptCount val="8"/>
                <c:pt idx="0">
                  <c:v>21341338.321999997</c:v>
                </c:pt>
                <c:pt idx="1">
                  <c:v>33910708.120000005</c:v>
                </c:pt>
                <c:pt idx="2">
                  <c:v>24274762.285</c:v>
                </c:pt>
                <c:pt idx="3">
                  <c:v>170773.32199999999</c:v>
                </c:pt>
                <c:pt idx="4">
                  <c:v>9033542.8910000008</c:v>
                </c:pt>
                <c:pt idx="5">
                  <c:v>3671041.7340000002</c:v>
                </c:pt>
                <c:pt idx="6">
                  <c:v>850048.35</c:v>
                </c:pt>
                <c:pt idx="7">
                  <c:v>8485158.2670000009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E-4349-8D94-40D029504CAE}"/>
            </c:ext>
          </c:extLst>
        </c:ser>
        <c:ser>
          <c:idx val="2"/>
          <c:order val="2"/>
          <c:tx>
            <c:strRef>
              <c:f>'موازنة 2018'!$G$8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'موازنة 2018'!$H$5:$O$5</c:f>
              <c:strCache>
                <c:ptCount val="8"/>
                <c:pt idx="0">
                  <c:v>رسوم جامعية بكالوريس تنافس </c:v>
                </c:pt>
                <c:pt idx="1">
                  <c:v>رسوم جامعية بكالوريس موازي </c:v>
                </c:pt>
                <c:pt idx="2">
                  <c:v>رسوم جامعية بكالوريس دولي </c:v>
                </c:pt>
                <c:pt idx="3">
                  <c:v>رسوم جامعية دبلوم مهني </c:v>
                </c:pt>
                <c:pt idx="4">
                  <c:v>رسوم جامعية ماجستير بالدينار +دولار</c:v>
                </c:pt>
                <c:pt idx="5">
                  <c:v>رسوم جامعية دكتوراه بالدينار +دولار</c:v>
                </c:pt>
                <c:pt idx="6">
                  <c:v>رسوم خدمات جامعية </c:v>
                </c:pt>
                <c:pt idx="7">
                  <c:v>رسوم جامعية عن سنوات سابقة </c:v>
                </c:pt>
              </c:strCache>
            </c:strRef>
          </c:cat>
          <c:val>
            <c:numRef>
              <c:f>'موازنة 2018'!$H$8:$O$8</c:f>
              <c:numCache>
                <c:formatCode>_(* #,##0_);_(* \(#,##0\);_(* "-"??_);_(@_)</c:formatCode>
                <c:ptCount val="8"/>
                <c:pt idx="0">
                  <c:v>21513542.266000003</c:v>
                </c:pt>
                <c:pt idx="1">
                  <c:v>30525393.826000005</c:v>
                </c:pt>
                <c:pt idx="2">
                  <c:v>27351704.404999997</c:v>
                </c:pt>
                <c:pt idx="3">
                  <c:v>179271.27</c:v>
                </c:pt>
                <c:pt idx="4">
                  <c:v>9268369.2100000009</c:v>
                </c:pt>
                <c:pt idx="5">
                  <c:v>4767042.7680000002</c:v>
                </c:pt>
                <c:pt idx="6">
                  <c:v>848156.15500000003</c:v>
                </c:pt>
                <c:pt idx="7">
                  <c:v>4703729.37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EE-4349-8D94-40D029504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3215904"/>
        <c:axId val="1463212992"/>
      </c:barChart>
      <c:catAx>
        <c:axId val="146321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212992"/>
        <c:crosses val="autoZero"/>
        <c:auto val="1"/>
        <c:lblAlgn val="ctr"/>
        <c:lblOffset val="100"/>
        <c:noMultiLvlLbl val="0"/>
      </c:catAx>
      <c:valAx>
        <c:axId val="1463212992"/>
        <c:scaling>
          <c:orientation val="minMax"/>
          <c:max val="37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321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600" b="1">
                <a:solidFill>
                  <a:srgbClr val="FF0000"/>
                </a:solidFill>
              </a:rPr>
              <a:t>تنوع مصادر الدخل </a:t>
            </a:r>
          </a:p>
        </c:rich>
      </c:tx>
      <c:layout>
        <c:manualLayout>
          <c:xMode val="edge"/>
          <c:yMode val="edge"/>
          <c:x val="0.25511760776665554"/>
          <c:y val="2.24618149146451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'موازنة 2018'!$G$18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006671114076051E-2"/>
                  <c:y val="-8.5740072202166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2D-4EBD-9B6E-57AC82BDA592}"/>
                </c:ext>
              </c:extLst>
            </c:dLbl>
            <c:dLbl>
              <c:idx val="1"/>
              <c:layout>
                <c:manualLayout>
                  <c:x val="-1.3342228152101463E-2"/>
                  <c:y val="-2.7075812274368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B2D-4EBD-9B6E-57AC82BDA592}"/>
                </c:ext>
              </c:extLst>
            </c:dLbl>
            <c:dLbl>
              <c:idx val="2"/>
              <c:layout>
                <c:manualLayout>
                  <c:x val="-1.5010006671114077E-2"/>
                  <c:y val="-1.805054151624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2D-4EBD-9B6E-57AC82BDA592}"/>
                </c:ext>
              </c:extLst>
            </c:dLbl>
            <c:dLbl>
              <c:idx val="3"/>
              <c:layout>
                <c:manualLayout>
                  <c:x val="-1.8325919729123209E-2"/>
                  <c:y val="-4.0471945723765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2D-4EBD-9B6E-57AC82BDA592}"/>
                </c:ext>
              </c:extLst>
            </c:dLbl>
            <c:dLbl>
              <c:idx val="4"/>
              <c:layout>
                <c:manualLayout>
                  <c:x val="-6.680325623000978E-3"/>
                  <c:y val="-4.0613791200628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B0-45DD-B9C5-9E65B8195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'موازنة 2018'!$H$17:$L$17</c:f>
              <c:strCache>
                <c:ptCount val="5"/>
                <c:pt idx="0">
                  <c:v>التمويل الخارجي</c:v>
                </c:pt>
                <c:pt idx="1">
                  <c:v>مجمــــــــوع باب الدعـــم الحكـــومي  </c:v>
                </c:pt>
                <c:pt idx="2">
                  <c:v>مجمــــــــوع باب الإيــرادات الذاتيــة الأخــــــرى  </c:v>
                </c:pt>
                <c:pt idx="3">
                  <c:v>التبرعات</c:v>
                </c:pt>
                <c:pt idx="4">
                  <c:v>ايرادات التأجير</c:v>
                </c:pt>
              </c:strCache>
            </c:strRef>
          </c:cat>
          <c:val>
            <c:numRef>
              <c:f>'موازنة 2018'!$H$18:$L$18</c:f>
              <c:numCache>
                <c:formatCode>_(* #,##0_);_(* \(#,##0\);_(* "-"??_);_(@_)</c:formatCode>
                <c:ptCount val="5"/>
                <c:pt idx="0">
                  <c:v>1403498.236</c:v>
                </c:pt>
                <c:pt idx="1">
                  <c:v>3088662</c:v>
                </c:pt>
                <c:pt idx="2">
                  <c:v>4238201.8560000006</c:v>
                </c:pt>
                <c:pt idx="3">
                  <c:v>471301</c:v>
                </c:pt>
                <c:pt idx="4" formatCode="#,##0">
                  <c:v>576583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3-40E7-8115-E8D9B7AD3833}"/>
            </c:ext>
          </c:extLst>
        </c:ser>
        <c:ser>
          <c:idx val="1"/>
          <c:order val="1"/>
          <c:tx>
            <c:strRef>
              <c:f>'موازنة 2018'!$G$19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8371836372694168E-2"/>
                  <c:y val="1.3477088948787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2D-4EBD-9B6E-57AC82BD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'موازنة 2018'!$H$17:$L$17</c:f>
              <c:strCache>
                <c:ptCount val="5"/>
                <c:pt idx="0">
                  <c:v>التمويل الخارجي</c:v>
                </c:pt>
                <c:pt idx="1">
                  <c:v>مجمــــــــوع باب الدعـــم الحكـــومي  </c:v>
                </c:pt>
                <c:pt idx="2">
                  <c:v>مجمــــــــوع باب الإيــرادات الذاتيــة الأخــــــرى  </c:v>
                </c:pt>
                <c:pt idx="3">
                  <c:v>التبرعات</c:v>
                </c:pt>
                <c:pt idx="4">
                  <c:v>ايرادات التأجير</c:v>
                </c:pt>
              </c:strCache>
            </c:strRef>
          </c:cat>
          <c:val>
            <c:numRef>
              <c:f>'موازنة 2018'!$H$19:$L$19</c:f>
              <c:numCache>
                <c:formatCode>_(* #,##0_);_(* \(#,##0\);_(* "-"??_);_(@_)</c:formatCode>
                <c:ptCount val="5"/>
                <c:pt idx="0">
                  <c:v>1736441.05</c:v>
                </c:pt>
                <c:pt idx="1">
                  <c:v>6000000</c:v>
                </c:pt>
                <c:pt idx="2">
                  <c:v>8646052.1449999996</c:v>
                </c:pt>
                <c:pt idx="3">
                  <c:v>509444</c:v>
                </c:pt>
                <c:pt idx="4" formatCode="#,##0">
                  <c:v>738308.83100000001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3-40E7-8115-E8D9B7AD3833}"/>
            </c:ext>
          </c:extLst>
        </c:ser>
        <c:ser>
          <c:idx val="2"/>
          <c:order val="2"/>
          <c:tx>
            <c:strRef>
              <c:f>'موازنة 2018'!$G$20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8306339351079958E-2"/>
                  <c:y val="-2.2461814914645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2D-4EBD-9B6E-57AC82BDA592}"/>
                </c:ext>
              </c:extLst>
            </c:dLbl>
            <c:dLbl>
              <c:idx val="1"/>
              <c:layout>
                <c:manualLayout>
                  <c:x val="1.1674449633088665E-2"/>
                  <c:y val="-1.8050541516245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2D-4EBD-9B6E-57AC82BDA592}"/>
                </c:ext>
              </c:extLst>
            </c:dLbl>
            <c:dLbl>
              <c:idx val="2"/>
              <c:layout>
                <c:manualLayout>
                  <c:x val="4.3377239374326762E-2"/>
                  <c:y val="1.3477088948787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2D-4EBD-9B6E-57AC82BDA592}"/>
                </c:ext>
              </c:extLst>
            </c:dLbl>
            <c:dLbl>
              <c:idx val="3"/>
              <c:layout>
                <c:manualLayout>
                  <c:x val="8.3262600860301364E-3"/>
                  <c:y val="-3.6019907888872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2D-4EBD-9B6E-57AC82BDA5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'موازنة 2018'!$H$17:$L$17</c:f>
              <c:strCache>
                <c:ptCount val="5"/>
                <c:pt idx="0">
                  <c:v>التمويل الخارجي</c:v>
                </c:pt>
                <c:pt idx="1">
                  <c:v>مجمــــــــوع باب الدعـــم الحكـــومي  </c:v>
                </c:pt>
                <c:pt idx="2">
                  <c:v>مجمــــــــوع باب الإيــرادات الذاتيــة الأخــــــرى  </c:v>
                </c:pt>
                <c:pt idx="3">
                  <c:v>التبرعات</c:v>
                </c:pt>
                <c:pt idx="4">
                  <c:v>ايرادات التأجير</c:v>
                </c:pt>
              </c:strCache>
            </c:strRef>
          </c:cat>
          <c:val>
            <c:numRef>
              <c:f>'موازنة 2018'!$H$20:$L$20</c:f>
              <c:numCache>
                <c:formatCode>_(* #,##0_);_(* \(#,##0\);_(* "-"??_);_(@_)</c:formatCode>
                <c:ptCount val="5"/>
                <c:pt idx="0">
                  <c:v>1112517</c:v>
                </c:pt>
                <c:pt idx="1">
                  <c:v>4396871</c:v>
                </c:pt>
                <c:pt idx="2">
                  <c:v>8077936.0689999983</c:v>
                </c:pt>
                <c:pt idx="3">
                  <c:v>778505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A3-40E7-8115-E8D9B7AD3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0651888"/>
        <c:axId val="950652720"/>
      </c:barChart>
      <c:catAx>
        <c:axId val="95065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652720"/>
        <c:crosses val="autoZero"/>
        <c:auto val="1"/>
        <c:lblAlgn val="ctr"/>
        <c:lblOffset val="100"/>
        <c:noMultiLvlLbl val="0"/>
      </c:catAx>
      <c:valAx>
        <c:axId val="950652720"/>
        <c:scaling>
          <c:orientation val="minMax"/>
          <c:max val="870000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95065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تفاصيل النفقات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'موازنة 2018'!$G$56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'موازنة 2018'!$H$55:$W$55</c:f>
              <c:strCache>
                <c:ptCount val="16"/>
                <c:pt idx="0">
                  <c:v>الرواتب والعلاوات والمكافآت</c:v>
                </c:pt>
                <c:pt idx="1">
                  <c:v> التعويضات والتأمينات للعاملين</c:v>
                </c:pt>
                <c:pt idx="2">
                  <c:v>اللوازم والصيانه</c:v>
                </c:pt>
                <c:pt idx="3">
                  <c:v>الخدمات والنشاطات الطلابية</c:v>
                </c:pt>
                <c:pt idx="4">
                  <c:v>النفقات العامة المشتركة</c:v>
                </c:pt>
                <c:pt idx="5">
                  <c:v>مجمــــــــوع المساهمات المتكررة وبدلات الاشتراك </c:v>
                </c:pt>
                <c:pt idx="6">
                  <c:v>النفقــات الإذاعيــة </c:v>
                </c:pt>
                <c:pt idx="7">
                  <c:v> التزامات سنوات سابقة/متكررة </c:v>
                </c:pt>
                <c:pt idx="8">
                  <c:v> الفوائد المدينة والعمولات والمصاريف البنكية</c:v>
                </c:pt>
                <c:pt idx="9">
                  <c:v>مجـموع دعم البحث العلمي والنشر والمناقشات والتفرغ العلمي</c:v>
                </c:pt>
                <c:pt idx="10">
                  <c:v>مـجـمـوع نفقات الاعتماد والدوريات وقواعد البيانات</c:v>
                </c:pt>
                <c:pt idx="11">
                  <c:v>مجمــــــــوع المؤتمـــرات والندوات والزيارات العلمية</c:v>
                </c:pt>
                <c:pt idx="12">
                  <c:v> المجلات العلمية ومكافات تقييم الابحاث </c:v>
                </c:pt>
                <c:pt idx="13">
                  <c:v>ا نفقات التزامات سنوات سابقة/بحث علمي </c:v>
                </c:pt>
                <c:pt idx="14">
                  <c:v>مجمــــــــوع نفقات البعثات العلمية والدورات التدريبية  </c:v>
                </c:pt>
                <c:pt idx="15">
                  <c:v>مجمــــــــوع  النفقــــــــات الرأسماليـــة  </c:v>
                </c:pt>
              </c:strCache>
            </c:strRef>
          </c:cat>
          <c:val>
            <c:numRef>
              <c:f>'موازنة 2018'!$H$56:$W$56</c:f>
              <c:numCache>
                <c:formatCode>_(* #,##0_);_(* \(#,##0\);_(* "-"??_);_(@_)</c:formatCode>
                <c:ptCount val="16"/>
                <c:pt idx="0">
                  <c:v>64305624.321999997</c:v>
                </c:pt>
                <c:pt idx="1">
                  <c:v>23174258.151999999</c:v>
                </c:pt>
                <c:pt idx="2">
                  <c:v>456309.91600000008</c:v>
                </c:pt>
                <c:pt idx="3">
                  <c:v>1873378.0199999998</c:v>
                </c:pt>
                <c:pt idx="4">
                  <c:v>5342278.5560000008</c:v>
                </c:pt>
                <c:pt idx="5">
                  <c:v>1415149.82</c:v>
                </c:pt>
                <c:pt idx="6">
                  <c:v>12357.377</c:v>
                </c:pt>
                <c:pt idx="7">
                  <c:v>1471692.335</c:v>
                </c:pt>
                <c:pt idx="8">
                  <c:v>168737.21899999998</c:v>
                </c:pt>
                <c:pt idx="9">
                  <c:v>2483634.5440000002</c:v>
                </c:pt>
                <c:pt idx="10">
                  <c:v>478986.38300000003</c:v>
                </c:pt>
                <c:pt idx="11">
                  <c:v>22877.498000000003</c:v>
                </c:pt>
                <c:pt idx="12">
                  <c:v>98247.069999999992</c:v>
                </c:pt>
                <c:pt idx="13">
                  <c:v>677619.44</c:v>
                </c:pt>
                <c:pt idx="14">
                  <c:v>1250805.3819999998</c:v>
                </c:pt>
                <c:pt idx="15">
                  <c:v>399918.46699999995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8-4E05-B921-DEE187E2B3FD}"/>
            </c:ext>
          </c:extLst>
        </c:ser>
        <c:ser>
          <c:idx val="1"/>
          <c:order val="1"/>
          <c:tx>
            <c:strRef>
              <c:f>'موازنة 2018'!$G$57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'موازنة 2018'!$H$55:$W$55</c:f>
              <c:strCache>
                <c:ptCount val="16"/>
                <c:pt idx="0">
                  <c:v>الرواتب والعلاوات والمكافآت</c:v>
                </c:pt>
                <c:pt idx="1">
                  <c:v> التعويضات والتأمينات للعاملين</c:v>
                </c:pt>
                <c:pt idx="2">
                  <c:v>اللوازم والصيانه</c:v>
                </c:pt>
                <c:pt idx="3">
                  <c:v>الخدمات والنشاطات الطلابية</c:v>
                </c:pt>
                <c:pt idx="4">
                  <c:v>النفقات العامة المشتركة</c:v>
                </c:pt>
                <c:pt idx="5">
                  <c:v>مجمــــــــوع المساهمات المتكررة وبدلات الاشتراك </c:v>
                </c:pt>
                <c:pt idx="6">
                  <c:v>النفقــات الإذاعيــة </c:v>
                </c:pt>
                <c:pt idx="7">
                  <c:v> التزامات سنوات سابقة/متكررة </c:v>
                </c:pt>
                <c:pt idx="8">
                  <c:v> الفوائد المدينة والعمولات والمصاريف البنكية</c:v>
                </c:pt>
                <c:pt idx="9">
                  <c:v>مجـموع دعم البحث العلمي والنشر والمناقشات والتفرغ العلمي</c:v>
                </c:pt>
                <c:pt idx="10">
                  <c:v>مـجـمـوع نفقات الاعتماد والدوريات وقواعد البيانات</c:v>
                </c:pt>
                <c:pt idx="11">
                  <c:v>مجمــــــــوع المؤتمـــرات والندوات والزيارات العلمية</c:v>
                </c:pt>
                <c:pt idx="12">
                  <c:v> المجلات العلمية ومكافات تقييم الابحاث </c:v>
                </c:pt>
                <c:pt idx="13">
                  <c:v>ا نفقات التزامات سنوات سابقة/بحث علمي </c:v>
                </c:pt>
                <c:pt idx="14">
                  <c:v>مجمــــــــوع نفقات البعثات العلمية والدورات التدريبية  </c:v>
                </c:pt>
                <c:pt idx="15">
                  <c:v>مجمــــــــوع  النفقــــــــات الرأسماليـــة  </c:v>
                </c:pt>
              </c:strCache>
            </c:strRef>
          </c:cat>
          <c:val>
            <c:numRef>
              <c:f>'موازنة 2018'!$H$57:$W$57</c:f>
              <c:numCache>
                <c:formatCode>_(* #,##0_);_(* \(#,##0\);_(* "-"??_);_(@_)</c:formatCode>
                <c:ptCount val="16"/>
                <c:pt idx="0">
                  <c:v>64317621.682999991</c:v>
                </c:pt>
                <c:pt idx="1">
                  <c:v>14599250.090000002</c:v>
                </c:pt>
                <c:pt idx="2">
                  <c:v>1122287.6470000001</c:v>
                </c:pt>
                <c:pt idx="3">
                  <c:v>11097079.836999999</c:v>
                </c:pt>
                <c:pt idx="4">
                  <c:v>6091309.0690000011</c:v>
                </c:pt>
                <c:pt idx="5">
                  <c:v>2712482.409</c:v>
                </c:pt>
                <c:pt idx="6">
                  <c:v>24860</c:v>
                </c:pt>
                <c:pt idx="7">
                  <c:v>3347703.3470000001</c:v>
                </c:pt>
                <c:pt idx="8">
                  <c:v>381935.364</c:v>
                </c:pt>
                <c:pt idx="9">
                  <c:v>4514912.5930000003</c:v>
                </c:pt>
                <c:pt idx="10">
                  <c:v>612548.728</c:v>
                </c:pt>
                <c:pt idx="11">
                  <c:v>262117.53200000001</c:v>
                </c:pt>
                <c:pt idx="12">
                  <c:v>290452.49</c:v>
                </c:pt>
                <c:pt idx="13">
                  <c:v>1096655.669</c:v>
                </c:pt>
                <c:pt idx="14">
                  <c:v>1795815.04</c:v>
                </c:pt>
                <c:pt idx="15">
                  <c:v>881340.40800000005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8-4E05-B921-DEE187E2B3FD}"/>
            </c:ext>
          </c:extLst>
        </c:ser>
        <c:ser>
          <c:idx val="2"/>
          <c:order val="2"/>
          <c:tx>
            <c:strRef>
              <c:f>'موازنة 2018'!$G$58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'موازنة 2018'!$H$55:$W$55</c:f>
              <c:strCache>
                <c:ptCount val="16"/>
                <c:pt idx="0">
                  <c:v>الرواتب والعلاوات والمكافآت</c:v>
                </c:pt>
                <c:pt idx="1">
                  <c:v> التعويضات والتأمينات للعاملين</c:v>
                </c:pt>
                <c:pt idx="2">
                  <c:v>اللوازم والصيانه</c:v>
                </c:pt>
                <c:pt idx="3">
                  <c:v>الخدمات والنشاطات الطلابية</c:v>
                </c:pt>
                <c:pt idx="4">
                  <c:v>النفقات العامة المشتركة</c:v>
                </c:pt>
                <c:pt idx="5">
                  <c:v>مجمــــــــوع المساهمات المتكررة وبدلات الاشتراك </c:v>
                </c:pt>
                <c:pt idx="6">
                  <c:v>النفقــات الإذاعيــة </c:v>
                </c:pt>
                <c:pt idx="7">
                  <c:v> التزامات سنوات سابقة/متكررة </c:v>
                </c:pt>
                <c:pt idx="8">
                  <c:v> الفوائد المدينة والعمولات والمصاريف البنكية</c:v>
                </c:pt>
                <c:pt idx="9">
                  <c:v>مجـموع دعم البحث العلمي والنشر والمناقشات والتفرغ العلمي</c:v>
                </c:pt>
                <c:pt idx="10">
                  <c:v>مـجـمـوع نفقات الاعتماد والدوريات وقواعد البيانات</c:v>
                </c:pt>
                <c:pt idx="11">
                  <c:v>مجمــــــــوع المؤتمـــرات والندوات والزيارات العلمية</c:v>
                </c:pt>
                <c:pt idx="12">
                  <c:v> المجلات العلمية ومكافات تقييم الابحاث </c:v>
                </c:pt>
                <c:pt idx="13">
                  <c:v>ا نفقات التزامات سنوات سابقة/بحث علمي </c:v>
                </c:pt>
                <c:pt idx="14">
                  <c:v>مجمــــــــوع نفقات البعثات العلمية والدورات التدريبية  </c:v>
                </c:pt>
                <c:pt idx="15">
                  <c:v>مجمــــــــوع  النفقــــــــات الرأسماليـــة  </c:v>
                </c:pt>
              </c:strCache>
            </c:strRef>
          </c:cat>
          <c:val>
            <c:numRef>
              <c:f>'موازنة 2018'!$H$58:$W$58</c:f>
              <c:numCache>
                <c:formatCode>_(* #,##0_);_(* \(#,##0\);_(* "-"??_);_(@_)</c:formatCode>
                <c:ptCount val="16"/>
                <c:pt idx="0">
                  <c:v>64344833.913999997</c:v>
                </c:pt>
                <c:pt idx="1">
                  <c:v>16185143.569999998</c:v>
                </c:pt>
                <c:pt idx="2">
                  <c:v>1116850.3149999999</c:v>
                </c:pt>
                <c:pt idx="3">
                  <c:v>8260274.2599999998</c:v>
                </c:pt>
                <c:pt idx="4">
                  <c:v>5892230.3540000003</c:v>
                </c:pt>
                <c:pt idx="5">
                  <c:v>1708583.08</c:v>
                </c:pt>
                <c:pt idx="6">
                  <c:v>23790.592000000001</c:v>
                </c:pt>
                <c:pt idx="7">
                  <c:v>17888140.373999998</c:v>
                </c:pt>
                <c:pt idx="8">
                  <c:v>303285.97700000001</c:v>
                </c:pt>
                <c:pt idx="9">
                  <c:v>3418073.483</c:v>
                </c:pt>
                <c:pt idx="10">
                  <c:v>463113.70199999993</c:v>
                </c:pt>
                <c:pt idx="11">
                  <c:v>205705.171</c:v>
                </c:pt>
                <c:pt idx="12">
                  <c:v>271500.43899999995</c:v>
                </c:pt>
                <c:pt idx="13">
                  <c:v>626779.06499999994</c:v>
                </c:pt>
                <c:pt idx="14">
                  <c:v>2358028.5040000002</c:v>
                </c:pt>
                <c:pt idx="15">
                  <c:v>658746.53899999999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8-4E05-B921-DEE187E2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7515631"/>
        <c:axId val="1587513967"/>
      </c:barChart>
      <c:catAx>
        <c:axId val="158751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513967"/>
        <c:crosses val="autoZero"/>
        <c:auto val="1"/>
        <c:lblAlgn val="ctr"/>
        <c:lblOffset val="100"/>
        <c:noMultiLvlLbl val="0"/>
      </c:catAx>
      <c:valAx>
        <c:axId val="1587513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751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2800"/>
              <a:t>مخصصات البحث</a:t>
            </a:r>
            <a:r>
              <a:rPr lang="ar-JO" sz="2800" baseline="0"/>
              <a:t> العلمي</a:t>
            </a:r>
            <a:endParaRPr lang="en-US" sz="2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'موازنة 2018'!$J$113:$J$114</c:f>
              <c:strCache>
                <c:ptCount val="2"/>
                <c:pt idx="0">
                  <c:v>2018</c:v>
                </c:pt>
                <c:pt idx="1">
                  <c:v>فعلي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'موازنة 2018'!$H$115:$H$121</c15:sqref>
                  </c15:fullRef>
                </c:ext>
              </c:extLst>
              <c:f>'موازنة 2018'!$H$115:$H$120</c:f>
              <c:strCache>
                <c:ptCount val="6"/>
                <c:pt idx="0">
                  <c:v> دعم البحث العلمي والنشر والمناقشات والتفرغ العلمي</c:v>
                </c:pt>
                <c:pt idx="1">
                  <c:v> نفقات الاعتماد والدوريات وقواعد البيانات</c:v>
                </c:pt>
                <c:pt idx="2">
                  <c:v> المؤتمـــرات والندوات والزيارات العلمية</c:v>
                </c:pt>
                <c:pt idx="3">
                  <c:v> المجلات العلمية ومكافات تقييم الابحاث </c:v>
                </c:pt>
                <c:pt idx="4">
                  <c:v> نفقات التزامات سنوات سابقة/بحث علمي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'موازنة 2018'!$J$115:$J$121</c15:sqref>
                  </c15:fullRef>
                </c:ext>
              </c:extLst>
              <c:f>'موازنة 2018'!$J$115:$J$120</c:f>
              <c:numCache>
                <c:formatCode>General</c:formatCode>
                <c:ptCount val="6"/>
                <c:pt idx="0">
                  <c:v>3418073.483</c:v>
                </c:pt>
                <c:pt idx="1">
                  <c:v>463113.70199999993</c:v>
                </c:pt>
                <c:pt idx="2">
                  <c:v>205705.171</c:v>
                </c:pt>
                <c:pt idx="3">
                  <c:v>271500.43899999995</c:v>
                </c:pt>
                <c:pt idx="4">
                  <c:v>626779.06499999994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3-4E5D-920D-54836C91986F}"/>
            </c:ext>
          </c:extLst>
        </c:ser>
        <c:ser>
          <c:idx val="3"/>
          <c:order val="3"/>
          <c:tx>
            <c:strRef>
              <c:f>'موازنة 2018'!$L$113:$L$114</c:f>
              <c:strCache>
                <c:ptCount val="2"/>
                <c:pt idx="0">
                  <c:v>2019</c:v>
                </c:pt>
                <c:pt idx="1">
                  <c:v>فعلي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'موازنة 2018'!$H$115:$H$121</c15:sqref>
                  </c15:fullRef>
                </c:ext>
              </c:extLst>
              <c:f>'موازنة 2018'!$H$115:$H$120</c:f>
              <c:strCache>
                <c:ptCount val="6"/>
                <c:pt idx="0">
                  <c:v> دعم البحث العلمي والنشر والمناقشات والتفرغ العلمي</c:v>
                </c:pt>
                <c:pt idx="1">
                  <c:v> نفقات الاعتماد والدوريات وقواعد البيانات</c:v>
                </c:pt>
                <c:pt idx="2">
                  <c:v> المؤتمـــرات والندوات والزيارات العلمية</c:v>
                </c:pt>
                <c:pt idx="3">
                  <c:v> المجلات العلمية ومكافات تقييم الابحاث </c:v>
                </c:pt>
                <c:pt idx="4">
                  <c:v> نفقات التزامات سنوات سابقة/بحث علمي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'موازنة 2018'!$L$115:$L$121</c15:sqref>
                  </c15:fullRef>
                </c:ext>
              </c:extLst>
              <c:f>'موازنة 2018'!$L$115:$L$120</c:f>
              <c:numCache>
                <c:formatCode>General</c:formatCode>
                <c:ptCount val="6"/>
                <c:pt idx="0">
                  <c:v>4514912.5930000003</c:v>
                </c:pt>
                <c:pt idx="1">
                  <c:v>612548.728</c:v>
                </c:pt>
                <c:pt idx="2">
                  <c:v>262117.53200000001</c:v>
                </c:pt>
                <c:pt idx="3">
                  <c:v>290452.49</c:v>
                </c:pt>
                <c:pt idx="4">
                  <c:v>1096655.669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83-4E5D-920D-54836C91986F}"/>
            </c:ext>
          </c:extLst>
        </c:ser>
        <c:ser>
          <c:idx val="5"/>
          <c:order val="5"/>
          <c:tx>
            <c:strRef>
              <c:f>'موازنة 2018'!$N$113:$N$114</c:f>
              <c:strCache>
                <c:ptCount val="2"/>
                <c:pt idx="0">
                  <c:v>2020</c:v>
                </c:pt>
                <c:pt idx="1">
                  <c:v>فعلي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'موازنة 2018'!$H$115:$H$121</c15:sqref>
                  </c15:fullRef>
                </c:ext>
              </c:extLst>
              <c:f>'موازنة 2018'!$H$115:$H$120</c:f>
              <c:strCache>
                <c:ptCount val="6"/>
                <c:pt idx="0">
                  <c:v> دعم البحث العلمي والنشر والمناقشات والتفرغ العلمي</c:v>
                </c:pt>
                <c:pt idx="1">
                  <c:v> نفقات الاعتماد والدوريات وقواعد البيانات</c:v>
                </c:pt>
                <c:pt idx="2">
                  <c:v> المؤتمـــرات والندوات والزيارات العلمية</c:v>
                </c:pt>
                <c:pt idx="3">
                  <c:v> المجلات العلمية ومكافات تقييم الابحاث </c:v>
                </c:pt>
                <c:pt idx="4">
                  <c:v> نفقات التزامات سنوات سابقة/بحث علمي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'موازنة 2018'!$N$115:$N$121</c15:sqref>
                  </c15:fullRef>
                </c:ext>
              </c:extLst>
              <c:f>'موازنة 2018'!$N$115:$N$120</c:f>
              <c:numCache>
                <c:formatCode>General</c:formatCode>
                <c:ptCount val="6"/>
                <c:pt idx="0">
                  <c:v>2483634.5440000002</c:v>
                </c:pt>
                <c:pt idx="1">
                  <c:v>478986.38300000003</c:v>
                </c:pt>
                <c:pt idx="2">
                  <c:v>22877.498000000003</c:v>
                </c:pt>
                <c:pt idx="3">
                  <c:v>98247.069999999992</c:v>
                </c:pt>
                <c:pt idx="4">
                  <c:v>677619.44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83-4E5D-920D-54836C919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433728"/>
        <c:axId val="683438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'موازنة 2018'!$I$113:$I$114</c15:sqref>
                        </c15:formulaRef>
                      </c:ext>
                    </c:extLst>
                    <c:strCache>
                      <c:ptCount val="2"/>
                      <c:pt idx="0">
                        <c:v>2018</c:v>
                      </c:pt>
                      <c:pt idx="1">
                        <c:v>المستهدف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'موازنة 2018'!$H$115:$H$121</c15:sqref>
                        </c15:fullRef>
                        <c15:formulaRef>
                          <c15:sqref>'موازنة 2018'!$H$115:$H$120</c15:sqref>
                        </c15:formulaRef>
                      </c:ext>
                    </c:extLst>
                    <c:strCache>
                      <c:ptCount val="6"/>
                      <c:pt idx="0">
                        <c:v> دعم البحث العلمي والنشر والمناقشات والتفرغ العلمي</c:v>
                      </c:pt>
                      <c:pt idx="1">
                        <c:v> نفقات الاعتماد والدوريات وقواعد البيانات</c:v>
                      </c:pt>
                      <c:pt idx="2">
                        <c:v> المؤتمـــرات والندوات والزيارات العلمية</c:v>
                      </c:pt>
                      <c:pt idx="3">
                        <c:v> المجلات العلمية ومكافات تقييم الابحاث </c:v>
                      </c:pt>
                      <c:pt idx="4">
                        <c:v> نفقات التزامات سنوات سابقة/بحث علمي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'موازنة 2018'!$I$115:$I$121</c15:sqref>
                        </c15:fullRef>
                        <c15:formulaRef>
                          <c15:sqref>'موازنة 2018'!$I$115:$I$120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6441500</c:v>
                      </c:pt>
                      <c:pt idx="1">
                        <c:v>2345000</c:v>
                      </c:pt>
                      <c:pt idx="2">
                        <c:v>650000</c:v>
                      </c:pt>
                      <c:pt idx="3">
                        <c:v>410000</c:v>
                      </c:pt>
                      <c:pt idx="4">
                        <c:v>2255000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783-4E5D-920D-54836C91986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'موازنة 2018'!$K$113:$K$114</c15:sqref>
                        </c15:formulaRef>
                      </c:ext>
                    </c:extLst>
                    <c:strCache>
                      <c:ptCount val="2"/>
                      <c:pt idx="0">
                        <c:v>2019</c:v>
                      </c:pt>
                      <c:pt idx="1">
                        <c:v>المستهدف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'موازنة 2018'!$H$115:$H$121</c15:sqref>
                        </c15:fullRef>
                        <c15:formulaRef>
                          <c15:sqref>'موازنة 2018'!$H$115:$H$120</c15:sqref>
                        </c15:formulaRef>
                      </c:ext>
                    </c:extLst>
                    <c:strCache>
                      <c:ptCount val="6"/>
                      <c:pt idx="0">
                        <c:v> دعم البحث العلمي والنشر والمناقشات والتفرغ العلمي</c:v>
                      </c:pt>
                      <c:pt idx="1">
                        <c:v> نفقات الاعتماد والدوريات وقواعد البيانات</c:v>
                      </c:pt>
                      <c:pt idx="2">
                        <c:v> المؤتمـــرات والندوات والزيارات العلمية</c:v>
                      </c:pt>
                      <c:pt idx="3">
                        <c:v> المجلات العلمية ومكافات تقييم الابحاث </c:v>
                      </c:pt>
                      <c:pt idx="4">
                        <c:v> نفقات التزامات سنوات سابقة/بحث علمي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'موازنة 2018'!$K$115:$K$121</c15:sqref>
                        </c15:fullRef>
                        <c15:formulaRef>
                          <c15:sqref>'موازنة 2018'!$K$115:$K$120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6241500</c:v>
                      </c:pt>
                      <c:pt idx="1">
                        <c:v>1890000</c:v>
                      </c:pt>
                      <c:pt idx="2">
                        <c:v>560000</c:v>
                      </c:pt>
                      <c:pt idx="3">
                        <c:v>368000</c:v>
                      </c:pt>
                      <c:pt idx="4">
                        <c:v>2640500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783-4E5D-920D-54836C91986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'موازنة 2018'!$M$113:$M$114</c15:sqref>
                        </c15:formulaRef>
                      </c:ext>
                    </c:extLst>
                    <c:strCache>
                      <c:ptCount val="2"/>
                      <c:pt idx="0">
                        <c:v>2020</c:v>
                      </c:pt>
                      <c:pt idx="1">
                        <c:v>المستهدف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'موازنة 2018'!$H$115:$H$121</c15:sqref>
                        </c15:fullRef>
                        <c15:formulaRef>
                          <c15:sqref>'موازنة 2018'!$H$115:$H$120</c15:sqref>
                        </c15:formulaRef>
                      </c:ext>
                    </c:extLst>
                    <c:strCache>
                      <c:ptCount val="6"/>
                      <c:pt idx="0">
                        <c:v> دعم البحث العلمي والنشر والمناقشات والتفرغ العلمي</c:v>
                      </c:pt>
                      <c:pt idx="1">
                        <c:v> نفقات الاعتماد والدوريات وقواعد البيانات</c:v>
                      </c:pt>
                      <c:pt idx="2">
                        <c:v> المؤتمـــرات والندوات والزيارات العلمية</c:v>
                      </c:pt>
                      <c:pt idx="3">
                        <c:v> المجلات العلمية ومكافات تقييم الابحاث </c:v>
                      </c:pt>
                      <c:pt idx="4">
                        <c:v> نفقات التزامات سنوات سابقة/بحث علمي 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'موازنة 2018'!$M$115:$M$121</c15:sqref>
                        </c15:fullRef>
                        <c15:formulaRef>
                          <c15:sqref>'موازنة 2018'!$M$115:$M$120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3784500</c:v>
                      </c:pt>
                      <c:pt idx="1">
                        <c:v>514000</c:v>
                      </c:pt>
                      <c:pt idx="2">
                        <c:v>35000</c:v>
                      </c:pt>
                      <c:pt idx="3">
                        <c:v>117500</c:v>
                      </c:pt>
                      <c:pt idx="4">
                        <c:v>1080000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783-4E5D-920D-54836C91986F}"/>
                  </c:ext>
                </c:extLst>
              </c15:ser>
            </c15:filteredBarSeries>
          </c:ext>
        </c:extLst>
      </c:barChart>
      <c:catAx>
        <c:axId val="68343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438720"/>
        <c:crosses val="autoZero"/>
        <c:auto val="1"/>
        <c:lblAlgn val="ctr"/>
        <c:lblOffset val="100"/>
        <c:noMultiLvlLbl val="0"/>
      </c:catAx>
      <c:valAx>
        <c:axId val="683438720"/>
        <c:scaling>
          <c:orientation val="minMax"/>
          <c:max val="47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43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sz="1800"/>
              <a:t>مجموع</a:t>
            </a:r>
            <a:r>
              <a:rPr lang="ar-JO" sz="1800" baseline="0"/>
              <a:t> بنود مخصصات البحث العلمي</a:t>
            </a:r>
            <a:endParaRPr lang="en-US" sz="18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897118938188668E-2"/>
          <c:y val="0.16789708669898837"/>
          <c:w val="0.90493827314509778"/>
          <c:h val="0.62643742073735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'موازنة 2018'!$I$113:$I$114</c:f>
              <c:strCache>
                <c:ptCount val="2"/>
                <c:pt idx="0">
                  <c:v>2018</c:v>
                </c:pt>
                <c:pt idx="1">
                  <c:v>المستهدف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A9D-485A-AF71-093CCEFBAD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'موازنة 2018'!$H$115:$H$121</c15:sqref>
                  </c15:fullRef>
                </c:ext>
              </c:extLst>
              <c:f>'موازنة 2018'!$H$121</c:f>
              <c:strCache>
                <c:ptCount val="1"/>
                <c:pt idx="0">
                  <c:v>المجموع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'موازنة 2018'!$I$115:$I$121</c15:sqref>
                  </c15:fullRef>
                </c:ext>
              </c:extLst>
              <c:f>'موازنة 2018'!$I$121</c:f>
              <c:numCache>
                <c:formatCode>General</c:formatCode>
                <c:ptCount val="1"/>
                <c:pt idx="0">
                  <c:v>12101500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D-485A-AF71-093CCEFBAD29}"/>
            </c:ext>
          </c:extLst>
        </c:ser>
        <c:ser>
          <c:idx val="1"/>
          <c:order val="1"/>
          <c:tx>
            <c:strRef>
              <c:f>'موازنة 2018'!$J$113:$J$114</c:f>
              <c:strCache>
                <c:ptCount val="2"/>
                <c:pt idx="0">
                  <c:v>2018</c:v>
                </c:pt>
                <c:pt idx="1">
                  <c:v>فعلي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'موازنة 2018'!$H$115:$H$121</c15:sqref>
                  </c15:fullRef>
                </c:ext>
              </c:extLst>
              <c:f>'موازنة 2018'!$H$121</c:f>
              <c:strCache>
                <c:ptCount val="1"/>
                <c:pt idx="0">
                  <c:v>المجموع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'موازنة 2018'!$J$115:$J$121</c15:sqref>
                  </c15:fullRef>
                </c:ext>
              </c:extLst>
              <c:f>'موازنة 2018'!$J$121</c:f>
              <c:numCache>
                <c:formatCode>General</c:formatCode>
                <c:ptCount val="1"/>
                <c:pt idx="0">
                  <c:v>4985171.8599999994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D-485A-AF71-093CCEFBAD29}"/>
            </c:ext>
          </c:extLst>
        </c:ser>
        <c:ser>
          <c:idx val="2"/>
          <c:order val="2"/>
          <c:tx>
            <c:strRef>
              <c:f>'موازنة 2018'!$K$113:$K$114</c:f>
              <c:strCache>
                <c:ptCount val="2"/>
                <c:pt idx="0">
                  <c:v>2019</c:v>
                </c:pt>
                <c:pt idx="1">
                  <c:v>المستهدف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A9D-485A-AF71-093CCEFBAD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'موازنة 2018'!$H$115:$H$121</c15:sqref>
                  </c15:fullRef>
                </c:ext>
              </c:extLst>
              <c:f>'موازنة 2018'!$H$121</c:f>
              <c:strCache>
                <c:ptCount val="1"/>
                <c:pt idx="0">
                  <c:v>المجموع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'موازنة 2018'!$K$115:$K$121</c15:sqref>
                  </c15:fullRef>
                </c:ext>
              </c:extLst>
              <c:f>'موازنة 2018'!$K$121</c:f>
              <c:numCache>
                <c:formatCode>General</c:formatCode>
                <c:ptCount val="1"/>
                <c:pt idx="0">
                  <c:v>11700000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D-485A-AF71-093CCEFBAD29}"/>
            </c:ext>
          </c:extLst>
        </c:ser>
        <c:ser>
          <c:idx val="3"/>
          <c:order val="3"/>
          <c:tx>
            <c:strRef>
              <c:f>'موازنة 2018'!$L$113:$L$114</c:f>
              <c:strCache>
                <c:ptCount val="2"/>
                <c:pt idx="0">
                  <c:v>2019</c:v>
                </c:pt>
                <c:pt idx="1">
                  <c:v>فعلي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'موازنة 2018'!$H$115:$H$121</c15:sqref>
                  </c15:fullRef>
                </c:ext>
              </c:extLst>
              <c:f>'موازنة 2018'!$H$121</c:f>
              <c:strCache>
                <c:ptCount val="1"/>
                <c:pt idx="0">
                  <c:v>المجموع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'موازنة 2018'!$L$115:$L$121</c15:sqref>
                  </c15:fullRef>
                </c:ext>
              </c:extLst>
              <c:f>'موازنة 2018'!$L$121</c:f>
              <c:numCache>
                <c:formatCode>General</c:formatCode>
                <c:ptCount val="1"/>
                <c:pt idx="0">
                  <c:v>6776687.0120000001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9D-485A-AF71-093CCEFBAD29}"/>
            </c:ext>
          </c:extLst>
        </c:ser>
        <c:ser>
          <c:idx val="4"/>
          <c:order val="4"/>
          <c:tx>
            <c:strRef>
              <c:f>'موازنة 2018'!$M$113:$M$114</c:f>
              <c:strCache>
                <c:ptCount val="2"/>
                <c:pt idx="0">
                  <c:v>2020</c:v>
                </c:pt>
                <c:pt idx="1">
                  <c:v>المستهدف</c:v>
                </c:pt>
              </c:strCache>
            </c:strRef>
          </c:tx>
          <c:spPr>
            <a:solidFill>
              <a:srgbClr val="4DC22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'موازنة 2018'!$H$115:$H$121</c15:sqref>
                  </c15:fullRef>
                </c:ext>
              </c:extLst>
              <c:f>'موازنة 2018'!$H$121</c:f>
              <c:strCache>
                <c:ptCount val="1"/>
                <c:pt idx="0">
                  <c:v>المجموع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'موازنة 2018'!$M$115:$M$121</c15:sqref>
                  </c15:fullRef>
                </c:ext>
              </c:extLst>
              <c:f>'موازنة 2018'!$M$121</c:f>
              <c:numCache>
                <c:formatCode>General</c:formatCode>
                <c:ptCount val="1"/>
                <c:pt idx="0">
                  <c:v>5531000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9D-485A-AF71-093CCEFBAD29}"/>
            </c:ext>
          </c:extLst>
        </c:ser>
        <c:ser>
          <c:idx val="5"/>
          <c:order val="5"/>
          <c:tx>
            <c:strRef>
              <c:f>'موازنة 2018'!$N$113:$N$114</c:f>
              <c:strCache>
                <c:ptCount val="2"/>
                <c:pt idx="0">
                  <c:v>2020</c:v>
                </c:pt>
                <c:pt idx="1">
                  <c:v>فعلي</c:v>
                </c:pt>
              </c:strCache>
            </c:strRef>
          </c:tx>
          <c:spPr>
            <a:solidFill>
              <a:srgbClr val="B2DE8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'موازنة 2018'!$H$115:$H$121</c15:sqref>
                  </c15:fullRef>
                </c:ext>
              </c:extLst>
              <c:f>'موازنة 2018'!$H$121</c:f>
              <c:strCache>
                <c:ptCount val="1"/>
                <c:pt idx="0">
                  <c:v>المجموع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'موازنة 2018'!$N$115:$N$121</c15:sqref>
                  </c15:fullRef>
                </c:ext>
              </c:extLst>
              <c:f>'موازنة 2018'!$N$121</c:f>
              <c:numCache>
                <c:formatCode>General</c:formatCode>
                <c:ptCount val="1"/>
                <c:pt idx="0">
                  <c:v>3761364.9350000001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9D-485A-AF71-093CCEFBA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8824048"/>
        <c:axId val="728831536"/>
      </c:barChart>
      <c:catAx>
        <c:axId val="7288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8831536"/>
        <c:crosses val="autoZero"/>
        <c:auto val="1"/>
        <c:lblAlgn val="ctr"/>
        <c:lblOffset val="100"/>
        <c:noMultiLvlLbl val="0"/>
      </c:catAx>
      <c:valAx>
        <c:axId val="7288315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2882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/>
              <a:t>نسبة الانفاق على البحث العلمي إلى إجمالي النفقات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'موازنة 2018'!$Q$126</c:f>
              <c:strCache>
                <c:ptCount val="1"/>
                <c:pt idx="0">
                  <c:v>نسبة الانفاق على البحث العلمي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567-43E6-B3D1-1E7E88D595C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567-43E6-B3D1-1E7E88D595C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567-43E6-B3D1-1E7E88D595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'موازنة 2018'!$P$127:$P$129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'موازنة 2018'!$Q$127:$Q$129</c:f>
              <c:numCache>
                <c:formatCode>0.00%</c:formatCode>
                <c:ptCount val="3"/>
                <c:pt idx="0">
                  <c:v>4.0292331083020765E-2</c:v>
                </c:pt>
                <c:pt idx="1">
                  <c:v>5.989204173109846E-2</c:v>
                </c:pt>
                <c:pt idx="2">
                  <c:v>3.629544436122021E-2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7-43E6-B3D1-1E7E88D5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157808"/>
        <c:axId val="143159056"/>
      </c:barChart>
      <c:catAx>
        <c:axId val="14315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159056"/>
        <c:crosses val="autoZero"/>
        <c:auto val="1"/>
        <c:lblAlgn val="ctr"/>
        <c:lblOffset val="100"/>
        <c:noMultiLvlLbl val="0"/>
      </c:catAx>
      <c:valAx>
        <c:axId val="1431590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43157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b="1">
                <a:solidFill>
                  <a:srgbClr val="0070C0"/>
                </a:solidFill>
              </a:rPr>
              <a:t>إدارة الديون(صندوق تعويض نهاية الخدمة)</a:t>
            </a:r>
            <a:endParaRPr lang="en-US" b="1">
              <a:solidFill>
                <a:srgbClr val="0070C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'موازنة 2018'!$I$70</c:f>
              <c:strCache>
                <c:ptCount val="1"/>
                <c:pt idx="0">
                  <c:v>المبلغ المتراكم على الجامعة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'موازنة 2018'!$H$71:$H$73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'موازنة 2018'!$I$71:$I$73</c:f>
              <c:numCache>
                <c:formatCode>0</c:formatCode>
                <c:ptCount val="3"/>
                <c:pt idx="0">
                  <c:v>9300000</c:v>
                </c:pt>
                <c:pt idx="1">
                  <c:v>6000000</c:v>
                </c:pt>
                <c:pt idx="2">
                  <c:v>9500000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9-477A-B2BF-F664CC038BCE}"/>
            </c:ext>
          </c:extLst>
        </c:ser>
        <c:ser>
          <c:idx val="1"/>
          <c:order val="1"/>
          <c:tx>
            <c:strRef>
              <c:f>'موازنة 2018'!$J$70</c:f>
              <c:strCache>
                <c:ptCount val="1"/>
                <c:pt idx="0">
                  <c:v>المبلغ الذي تم سداده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4.651162790697674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59-477A-B2BF-F664CC038B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'موازنة 2018'!$H$71:$H$73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'موازنة 2018'!$J$71:$J$73</c:f>
              <c:numCache>
                <c:formatCode>0</c:formatCode>
                <c:ptCount val="3"/>
                <c:pt idx="0">
                  <c:v>5830709.648</c:v>
                </c:pt>
                <c:pt idx="1">
                  <c:v>3972349.054</c:v>
                </c:pt>
                <c:pt idx="2">
                  <c:v>9500000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9-477A-B2BF-F664CC038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5562703"/>
        <c:axId val="725562287"/>
      </c:barChart>
      <c:catAx>
        <c:axId val="72556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562287"/>
        <c:crosses val="autoZero"/>
        <c:auto val="1"/>
        <c:lblAlgn val="ctr"/>
        <c:lblOffset val="100"/>
        <c:noMultiLvlLbl val="0"/>
      </c:catAx>
      <c:valAx>
        <c:axId val="72556228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725562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JO" b="1">
                <a:solidFill>
                  <a:srgbClr val="FF0000"/>
                </a:solidFill>
              </a:rPr>
              <a:t>إدارة الديون(التأمين</a:t>
            </a:r>
            <a:r>
              <a:rPr lang="ar-JO" b="1" baseline="0">
                <a:solidFill>
                  <a:srgbClr val="FF0000"/>
                </a:solidFill>
              </a:rPr>
              <a:t> الصحي للموظفين)</a:t>
            </a:r>
            <a:endParaRPr lang="en-US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936734470691163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'موازنة 2018'!$K$70</c:f>
              <c:strCache>
                <c:ptCount val="1"/>
                <c:pt idx="0">
                  <c:v>المبلغ المتراكم على الجامعة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1666666666666664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1A-491E-A25A-E4844F181B6C}"/>
                </c:ext>
              </c:extLst>
            </c:dLbl>
            <c:dLbl>
              <c:idx val="1"/>
              <c:layout>
                <c:manualLayout>
                  <c:x val="-4.7222222222222221E-2"/>
                  <c:y val="-4.629629629629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1A-491E-A25A-E4844F181B6C}"/>
                </c:ext>
              </c:extLst>
            </c:dLbl>
            <c:dLbl>
              <c:idx val="2"/>
              <c:layout>
                <c:manualLayout>
                  <c:x val="-6.1111111111111109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1A-491E-A25A-E4844F181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'موازنة 2018'!$M$71:$M$73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'موازنة 2018'!$K$71:$K$73</c:f>
              <c:numCache>
                <c:formatCode>0</c:formatCode>
                <c:ptCount val="3"/>
                <c:pt idx="0">
                  <c:v>5020000</c:v>
                </c:pt>
                <c:pt idx="1">
                  <c:v>5270000</c:v>
                </c:pt>
                <c:pt idx="2">
                  <c:v>8260000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A-491E-A25A-E4844F181B6C}"/>
            </c:ext>
          </c:extLst>
        </c:ser>
        <c:ser>
          <c:idx val="1"/>
          <c:order val="1"/>
          <c:tx>
            <c:strRef>
              <c:f>'موازنة 2018'!$L$70</c:f>
              <c:strCache>
                <c:ptCount val="1"/>
                <c:pt idx="0">
                  <c:v>المبلغ الذي تم سداده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'موازنة 2018'!$M$71:$M$73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'موازنة 2018'!$L$71:$L$73</c:f>
              <c:numCache>
                <c:formatCode>0</c:formatCode>
                <c:ptCount val="3"/>
                <c:pt idx="0">
                  <c:v>5004270</c:v>
                </c:pt>
                <c:pt idx="1">
                  <c:v>5258417.08</c:v>
                </c:pt>
                <c:pt idx="2">
                  <c:v>8258613.9199999999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1A-491E-A25A-E4844F181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135215"/>
        <c:axId val="570136463"/>
      </c:barChart>
      <c:catAx>
        <c:axId val="570135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36463"/>
        <c:crosses val="autoZero"/>
        <c:auto val="1"/>
        <c:lblAlgn val="ctr"/>
        <c:lblOffset val="100"/>
        <c:noMultiLvlLbl val="0"/>
      </c:catAx>
      <c:valAx>
        <c:axId val="57013646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70135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14</xdr:row>
      <xdr:rowOff>160019</xdr:rowOff>
    </xdr:from>
    <xdr:to>
      <xdr:col>16</xdr:col>
      <xdr:colOff>350520</xdr:colOff>
      <xdr:row>27</xdr:row>
      <xdr:rowOff>154982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22</xdr:row>
      <xdr:rowOff>59690</xdr:rowOff>
    </xdr:from>
    <xdr:to>
      <xdr:col>11</xdr:col>
      <xdr:colOff>538480</xdr:colOff>
      <xdr:row>36</xdr:row>
      <xdr:rowOff>29210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15703</xdr:colOff>
      <xdr:row>61</xdr:row>
      <xdr:rowOff>23861</xdr:rowOff>
    </xdr:from>
    <xdr:to>
      <xdr:col>22</xdr:col>
      <xdr:colOff>60960</xdr:colOff>
      <xdr:row>74</xdr:row>
      <xdr:rowOff>168564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69272</xdr:colOff>
      <xdr:row>140</xdr:row>
      <xdr:rowOff>180109</xdr:rowOff>
    </xdr:from>
    <xdr:to>
      <xdr:col>14</xdr:col>
      <xdr:colOff>27707</xdr:colOff>
      <xdr:row>158</xdr:row>
      <xdr:rowOff>110837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665016</xdr:colOff>
      <xdr:row>141</xdr:row>
      <xdr:rowOff>0</xdr:rowOff>
    </xdr:from>
    <xdr:to>
      <xdr:col>9</xdr:col>
      <xdr:colOff>1814944</xdr:colOff>
      <xdr:row>158</xdr:row>
      <xdr:rowOff>96982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69271</xdr:colOff>
      <xdr:row>116</xdr:row>
      <xdr:rowOff>76199</xdr:rowOff>
    </xdr:from>
    <xdr:to>
      <xdr:col>22</xdr:col>
      <xdr:colOff>27708</xdr:colOff>
      <xdr:row>127</xdr:row>
      <xdr:rowOff>20781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546100</xdr:colOff>
      <xdr:row>74</xdr:row>
      <xdr:rowOff>133350</xdr:rowOff>
    </xdr:from>
    <xdr:to>
      <xdr:col>10</xdr:col>
      <xdr:colOff>152400</xdr:colOff>
      <xdr:row>88</xdr:row>
      <xdr:rowOff>31750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304800</xdr:colOff>
      <xdr:row>75</xdr:row>
      <xdr:rowOff>69850</xdr:rowOff>
    </xdr:from>
    <xdr:to>
      <xdr:col>12</xdr:col>
      <xdr:colOff>1562100</xdr:colOff>
      <xdr:row>88</xdr:row>
      <xdr:rowOff>171450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rightToLeft="1" topLeftCell="A46" zoomScale="65" zoomScaleNormal="65" workbookViewId="0">
      <selection activeCell="A58" sqref="A58:C58"/>
    </sheetView>
  </sheetViews>
  <sheetFormatPr defaultRowHeight="14.4" x14ac:dyDescent="0.3"/>
  <cols>
    <col min="1" max="1" width="42.33203125" bestFit="1" customWidth="1"/>
    <col min="2" max="2" width="22.21875" customWidth="1"/>
    <col min="3" max="3" width="19.77734375" customWidth="1"/>
    <col min="4" max="4" width="13.77734375" customWidth="1"/>
    <col min="5" max="5" width="9.5546875" customWidth="1"/>
    <col min="6" max="6" width="19" customWidth="1"/>
    <col min="9" max="9" width="17.21875" customWidth="1"/>
  </cols>
  <sheetData>
    <row r="1" spans="1:4" ht="15.6" x14ac:dyDescent="0.3">
      <c r="A1" s="101" t="s">
        <v>368</v>
      </c>
      <c r="B1" s="102"/>
      <c r="C1" s="103"/>
    </row>
    <row r="2" spans="1:4" ht="31.2" x14ac:dyDescent="0.3">
      <c r="A2" s="38" t="s">
        <v>0</v>
      </c>
      <c r="B2" s="41" t="s">
        <v>362</v>
      </c>
      <c r="C2" s="41" t="s">
        <v>363</v>
      </c>
    </row>
    <row r="3" spans="1:4" ht="15.6" x14ac:dyDescent="0.3">
      <c r="A3" s="34" t="s">
        <v>102</v>
      </c>
      <c r="B3" s="34"/>
      <c r="C3" s="34"/>
    </row>
    <row r="4" spans="1:4" ht="15.6" x14ac:dyDescent="0.3">
      <c r="A4" s="34" t="s">
        <v>103</v>
      </c>
      <c r="B4" s="34"/>
      <c r="C4" s="34"/>
    </row>
    <row r="5" spans="1:4" ht="15.6" x14ac:dyDescent="0.3">
      <c r="A5" s="34" t="s">
        <v>282</v>
      </c>
      <c r="B5" s="35">
        <v>18480000</v>
      </c>
      <c r="C5" s="35">
        <v>22477997.782000002</v>
      </c>
    </row>
    <row r="6" spans="1:4" ht="15.6" x14ac:dyDescent="0.3">
      <c r="A6" s="34" t="s">
        <v>283</v>
      </c>
      <c r="B6" s="35">
        <v>26530000</v>
      </c>
      <c r="C6" s="35">
        <v>31190466.969999999</v>
      </c>
      <c r="D6" s="49">
        <f>B6+B7</f>
        <v>49580000</v>
      </c>
    </row>
    <row r="7" spans="1:4" ht="15.6" x14ac:dyDescent="0.3">
      <c r="A7" s="34" t="s">
        <v>284</v>
      </c>
      <c r="B7" s="35">
        <v>23050000</v>
      </c>
      <c r="C7" s="35">
        <v>27812943.226</v>
      </c>
    </row>
    <row r="8" spans="1:4" ht="15.6" x14ac:dyDescent="0.3">
      <c r="A8" s="34" t="s">
        <v>243</v>
      </c>
      <c r="B8" s="35">
        <v>170000</v>
      </c>
      <c r="C8" s="35">
        <v>101013.20600000001</v>
      </c>
    </row>
    <row r="9" spans="1:4" ht="15.6" x14ac:dyDescent="0.3">
      <c r="A9" s="34" t="s">
        <v>244</v>
      </c>
      <c r="B9" s="35">
        <v>6115000</v>
      </c>
      <c r="C9" s="35">
        <v>6442952.0879999995</v>
      </c>
    </row>
    <row r="10" spans="1:4" ht="15.6" x14ac:dyDescent="0.3">
      <c r="A10" s="34" t="s">
        <v>245</v>
      </c>
      <c r="B10" s="35">
        <v>1785000</v>
      </c>
      <c r="C10" s="35">
        <v>1980220.79</v>
      </c>
    </row>
    <row r="11" spans="1:4" ht="15.6" x14ac:dyDescent="0.3">
      <c r="A11" s="34" t="s">
        <v>246</v>
      </c>
      <c r="B11" s="35">
        <v>2260000</v>
      </c>
      <c r="C11" s="35">
        <v>2408868.37</v>
      </c>
    </row>
    <row r="12" spans="1:4" ht="15.6" x14ac:dyDescent="0.3">
      <c r="A12" s="34" t="s">
        <v>247</v>
      </c>
      <c r="B12" s="35">
        <v>1130000</v>
      </c>
      <c r="C12" s="35">
        <v>1151483.8800000001</v>
      </c>
    </row>
    <row r="13" spans="1:4" ht="15.6" x14ac:dyDescent="0.3">
      <c r="A13" s="34" t="s">
        <v>10</v>
      </c>
      <c r="B13" s="35">
        <v>800000</v>
      </c>
      <c r="C13" s="35">
        <v>800729.53600000008</v>
      </c>
    </row>
    <row r="14" spans="1:4" ht="15.6" x14ac:dyDescent="0.3">
      <c r="A14" s="34" t="s">
        <v>15</v>
      </c>
      <c r="B14" s="35">
        <v>9600000</v>
      </c>
      <c r="C14" s="35">
        <v>7520517.4079999998</v>
      </c>
    </row>
    <row r="15" spans="1:4" ht="15.6" x14ac:dyDescent="0.3">
      <c r="A15" s="34" t="s">
        <v>285</v>
      </c>
      <c r="B15" s="35">
        <v>89920000</v>
      </c>
      <c r="C15" s="35">
        <v>101887193.25600001</v>
      </c>
      <c r="D15" s="49"/>
    </row>
    <row r="16" spans="1:4" ht="15.6" x14ac:dyDescent="0.3">
      <c r="A16" s="34" t="s">
        <v>104</v>
      </c>
      <c r="B16" s="34"/>
      <c r="C16" s="34"/>
    </row>
    <row r="17" spans="1:3" ht="15.6" x14ac:dyDescent="0.3">
      <c r="A17" s="34" t="s">
        <v>364</v>
      </c>
      <c r="B17" s="35">
        <v>3000000</v>
      </c>
      <c r="C17" s="35">
        <v>3088662</v>
      </c>
    </row>
    <row r="18" spans="1:3" ht="15.6" x14ac:dyDescent="0.3">
      <c r="A18" s="47" t="s">
        <v>106</v>
      </c>
      <c r="B18" s="48">
        <v>3000000</v>
      </c>
      <c r="C18" s="48">
        <v>3088662</v>
      </c>
    </row>
    <row r="19" spans="1:3" ht="15.6" x14ac:dyDescent="0.3">
      <c r="A19" s="34" t="s">
        <v>249</v>
      </c>
      <c r="B19" s="34"/>
      <c r="C19" s="34"/>
    </row>
    <row r="20" spans="1:3" ht="15.6" x14ac:dyDescent="0.3">
      <c r="A20" s="34" t="s">
        <v>111</v>
      </c>
      <c r="B20" s="34"/>
      <c r="C20" s="34"/>
    </row>
    <row r="21" spans="1:3" ht="15.6" x14ac:dyDescent="0.3">
      <c r="A21" s="34" t="s">
        <v>250</v>
      </c>
      <c r="B21" s="35">
        <v>30000</v>
      </c>
      <c r="C21" s="35">
        <v>41354.091999999997</v>
      </c>
    </row>
    <row r="22" spans="1:3" ht="15.6" x14ac:dyDescent="0.3">
      <c r="A22" s="34" t="s">
        <v>251</v>
      </c>
      <c r="B22" s="35">
        <v>666500</v>
      </c>
      <c r="C22" s="35">
        <v>579585.43500000006</v>
      </c>
    </row>
    <row r="23" spans="1:3" ht="15.6" x14ac:dyDescent="0.3">
      <c r="A23" s="34" t="s">
        <v>252</v>
      </c>
      <c r="B23" s="35">
        <v>730000</v>
      </c>
      <c r="C23" s="35">
        <v>438701.02499999997</v>
      </c>
    </row>
    <row r="24" spans="1:3" ht="15.6" x14ac:dyDescent="0.3">
      <c r="A24" s="34" t="s">
        <v>286</v>
      </c>
      <c r="B24" s="35">
        <v>837500</v>
      </c>
      <c r="C24" s="35">
        <v>576583</v>
      </c>
    </row>
    <row r="25" spans="1:3" ht="15.6" x14ac:dyDescent="0.3">
      <c r="A25" s="34" t="s">
        <v>287</v>
      </c>
      <c r="B25" s="35">
        <v>757000</v>
      </c>
      <c r="C25" s="35">
        <v>781564.91500000004</v>
      </c>
    </row>
    <row r="26" spans="1:3" ht="15.6" x14ac:dyDescent="0.3">
      <c r="A26" s="34" t="s">
        <v>255</v>
      </c>
      <c r="B26" s="35">
        <v>165000</v>
      </c>
      <c r="C26" s="35">
        <v>155840.12</v>
      </c>
    </row>
    <row r="27" spans="1:3" ht="15.6" x14ac:dyDescent="0.3">
      <c r="A27" s="34" t="s">
        <v>256</v>
      </c>
      <c r="B27" s="35">
        <v>40000</v>
      </c>
      <c r="C27" s="35">
        <v>46359.35</v>
      </c>
    </row>
    <row r="28" spans="1:3" ht="15.6" x14ac:dyDescent="0.3">
      <c r="A28" s="34" t="s">
        <v>257</v>
      </c>
      <c r="B28" s="35">
        <v>267000</v>
      </c>
      <c r="C28" s="35">
        <v>241867.72</v>
      </c>
    </row>
    <row r="29" spans="1:3" ht="15.6" x14ac:dyDescent="0.3">
      <c r="A29" s="34" t="s">
        <v>258</v>
      </c>
      <c r="B29" s="35">
        <v>142500</v>
      </c>
      <c r="C29" s="35">
        <v>80600</v>
      </c>
    </row>
    <row r="30" spans="1:3" ht="15.6" x14ac:dyDescent="0.3">
      <c r="A30" s="34" t="s">
        <v>288</v>
      </c>
      <c r="B30" s="35">
        <v>133600</v>
      </c>
      <c r="C30" s="35">
        <v>54358.7</v>
      </c>
    </row>
    <row r="31" spans="1:3" ht="15.6" x14ac:dyDescent="0.3">
      <c r="A31" s="34" t="s">
        <v>260</v>
      </c>
      <c r="B31" s="35">
        <v>25000</v>
      </c>
      <c r="C31" s="35">
        <v>27550</v>
      </c>
    </row>
    <row r="32" spans="1:3" ht="15.6" x14ac:dyDescent="0.3">
      <c r="A32" s="34" t="s">
        <v>124</v>
      </c>
      <c r="B32" s="35">
        <v>100000</v>
      </c>
      <c r="C32" s="35">
        <v>101817.889</v>
      </c>
    </row>
    <row r="33" spans="1:3" ht="15.6" x14ac:dyDescent="0.3">
      <c r="A33" s="47" t="s">
        <v>125</v>
      </c>
      <c r="B33" s="48">
        <v>3894100</v>
      </c>
      <c r="C33" s="48">
        <v>3126182.2460000007</v>
      </c>
    </row>
    <row r="34" spans="1:3" ht="15.6" x14ac:dyDescent="0.3">
      <c r="A34" s="34" t="s">
        <v>365</v>
      </c>
      <c r="B34" s="34"/>
      <c r="C34" s="34"/>
    </row>
    <row r="35" spans="1:3" ht="15.6" x14ac:dyDescent="0.3">
      <c r="A35" s="34" t="s">
        <v>263</v>
      </c>
      <c r="B35" s="35">
        <v>454150</v>
      </c>
      <c r="C35" s="35">
        <v>432485.49800000002</v>
      </c>
    </row>
    <row r="36" spans="1:3" ht="15.6" x14ac:dyDescent="0.3">
      <c r="A36" s="34" t="s">
        <v>366</v>
      </c>
      <c r="B36" s="35">
        <v>920750</v>
      </c>
      <c r="C36" s="35">
        <v>604584.28700000001</v>
      </c>
    </row>
    <row r="37" spans="1:3" ht="15.6" x14ac:dyDescent="0.3">
      <c r="A37" s="34" t="s">
        <v>265</v>
      </c>
      <c r="B37" s="35">
        <v>500000</v>
      </c>
      <c r="C37" s="76">
        <v>69527.25</v>
      </c>
    </row>
    <row r="38" spans="1:3" ht="15.6" x14ac:dyDescent="0.3">
      <c r="A38" s="34" t="s">
        <v>266</v>
      </c>
      <c r="B38" s="35">
        <v>11000</v>
      </c>
      <c r="C38" s="35">
        <v>5422.5749999999998</v>
      </c>
    </row>
    <row r="39" spans="1:3" ht="15.6" x14ac:dyDescent="0.3">
      <c r="A39" s="34" t="s">
        <v>367</v>
      </c>
      <c r="B39" s="35">
        <v>1885900</v>
      </c>
      <c r="C39" s="35">
        <v>1112019.6100000001</v>
      </c>
    </row>
    <row r="40" spans="1:3" ht="15.6" x14ac:dyDescent="0.3">
      <c r="A40" s="34" t="s">
        <v>132</v>
      </c>
      <c r="B40" s="35">
        <v>5780000</v>
      </c>
      <c r="C40" s="35">
        <v>4238201.8560000006</v>
      </c>
    </row>
    <row r="41" spans="1:3" ht="15.6" x14ac:dyDescent="0.3">
      <c r="A41" s="34" t="s">
        <v>133</v>
      </c>
      <c r="B41" s="35">
        <v>98700000</v>
      </c>
      <c r="C41" s="35">
        <v>109214057.11200002</v>
      </c>
    </row>
    <row r="42" spans="1:3" ht="15.6" x14ac:dyDescent="0.3">
      <c r="A42" s="34" t="s">
        <v>135</v>
      </c>
      <c r="B42" s="35">
        <v>8000000</v>
      </c>
      <c r="C42" s="35">
        <v>0</v>
      </c>
    </row>
    <row r="43" spans="1:3" ht="15.6" x14ac:dyDescent="0.3">
      <c r="A43" s="34" t="s">
        <v>138</v>
      </c>
      <c r="B43" s="35">
        <v>106700000</v>
      </c>
      <c r="C43" s="35">
        <v>109214057.11200002</v>
      </c>
    </row>
    <row r="45" spans="1:3" ht="31.2" x14ac:dyDescent="0.3">
      <c r="A45" s="38" t="s">
        <v>0</v>
      </c>
      <c r="B45" s="41" t="s">
        <v>362</v>
      </c>
      <c r="C45" s="41" t="s">
        <v>363</v>
      </c>
    </row>
    <row r="46" spans="1:3" ht="15.6" x14ac:dyDescent="0.3">
      <c r="A46" s="37" t="s">
        <v>139</v>
      </c>
      <c r="B46" s="37"/>
      <c r="C46" s="37"/>
    </row>
    <row r="47" spans="1:3" ht="15.6" x14ac:dyDescent="0.3">
      <c r="A47" s="37" t="s">
        <v>140</v>
      </c>
      <c r="B47" s="37"/>
      <c r="C47" s="37"/>
    </row>
    <row r="48" spans="1:3" ht="15.6" x14ac:dyDescent="0.3">
      <c r="A48" s="37" t="s">
        <v>141</v>
      </c>
      <c r="B48" s="37"/>
      <c r="C48" s="37"/>
    </row>
    <row r="49" spans="1:4" ht="15.6" x14ac:dyDescent="0.3">
      <c r="A49" s="37" t="s">
        <v>291</v>
      </c>
      <c r="B49" s="42">
        <v>34223000</v>
      </c>
      <c r="C49" s="42">
        <v>34142045.704999998</v>
      </c>
    </row>
    <row r="50" spans="1:4" ht="15.6" x14ac:dyDescent="0.3">
      <c r="A50" s="37" t="s">
        <v>292</v>
      </c>
      <c r="B50" s="42">
        <v>106000</v>
      </c>
      <c r="C50" s="42">
        <v>104751.39600000001</v>
      </c>
    </row>
    <row r="51" spans="1:4" ht="15.6" x14ac:dyDescent="0.3">
      <c r="A51" s="37" t="s">
        <v>293</v>
      </c>
      <c r="B51" s="42">
        <v>18068000</v>
      </c>
      <c r="C51" s="42">
        <v>18015075.828000002</v>
      </c>
    </row>
    <row r="52" spans="1:4" ht="15.6" x14ac:dyDescent="0.3">
      <c r="A52" s="37" t="s">
        <v>294</v>
      </c>
      <c r="B52" s="42">
        <v>11983000</v>
      </c>
      <c r="C52" s="42">
        <v>11981088.543</v>
      </c>
    </row>
    <row r="53" spans="1:4" ht="15.6" x14ac:dyDescent="0.3">
      <c r="A53" s="37" t="s">
        <v>372</v>
      </c>
      <c r="B53" s="42">
        <v>65000</v>
      </c>
      <c r="C53" s="42">
        <v>62662.850000000006</v>
      </c>
    </row>
    <row r="54" spans="1:4" ht="15.6" x14ac:dyDescent="0.3">
      <c r="A54" s="37" t="s">
        <v>147</v>
      </c>
      <c r="B54" s="43">
        <v>64445000</v>
      </c>
      <c r="C54" s="43">
        <v>64305624.321999997</v>
      </c>
    </row>
    <row r="55" spans="1:4" ht="15.6" x14ac:dyDescent="0.3">
      <c r="A55" s="37" t="s">
        <v>371</v>
      </c>
      <c r="B55" s="37"/>
      <c r="C55" s="37"/>
    </row>
    <row r="56" spans="1:4" ht="15.6" x14ac:dyDescent="0.3">
      <c r="A56" s="37" t="s">
        <v>295</v>
      </c>
      <c r="B56" s="43">
        <v>960000</v>
      </c>
      <c r="C56" s="43">
        <v>959286.78300000005</v>
      </c>
      <c r="D56" s="88">
        <f>B56-C56</f>
        <v>713.21699999994598</v>
      </c>
    </row>
    <row r="57" spans="1:4" ht="15.6" x14ac:dyDescent="0.3">
      <c r="A57" s="37" t="s">
        <v>296</v>
      </c>
      <c r="B57" s="43">
        <v>4460000</v>
      </c>
      <c r="C57" s="43">
        <v>4456357.449</v>
      </c>
      <c r="D57" s="88">
        <f t="shared" ref="D57:D60" si="0">B57-C57</f>
        <v>3642.5509999999776</v>
      </c>
    </row>
    <row r="58" spans="1:4" ht="15.6" x14ac:dyDescent="0.3">
      <c r="A58" s="37" t="s">
        <v>297</v>
      </c>
      <c r="B58" s="43">
        <v>8260000</v>
      </c>
      <c r="C58" s="43">
        <v>8258613.9199999999</v>
      </c>
      <c r="D58" s="88">
        <f t="shared" si="0"/>
        <v>1386.0800000000745</v>
      </c>
    </row>
    <row r="59" spans="1:4" ht="15.6" x14ac:dyDescent="0.3">
      <c r="A59" s="37" t="s">
        <v>299</v>
      </c>
      <c r="B59" s="43">
        <v>9500000</v>
      </c>
      <c r="C59" s="86">
        <v>9500000</v>
      </c>
      <c r="D59" s="88">
        <f t="shared" si="0"/>
        <v>0</v>
      </c>
    </row>
    <row r="60" spans="1:4" ht="15.6" x14ac:dyDescent="0.3">
      <c r="A60" s="37" t="s">
        <v>154</v>
      </c>
      <c r="B60" s="43">
        <v>23180000</v>
      </c>
      <c r="C60" s="43">
        <v>23174258.151999999</v>
      </c>
      <c r="D60" s="88">
        <f t="shared" si="0"/>
        <v>5741.8480000011623</v>
      </c>
    </row>
    <row r="61" spans="1:4" ht="15.6" x14ac:dyDescent="0.3">
      <c r="A61" s="37" t="s">
        <v>300</v>
      </c>
      <c r="B61" s="37"/>
      <c r="C61" s="37"/>
    </row>
    <row r="62" spans="1:4" ht="15.6" x14ac:dyDescent="0.3">
      <c r="A62" s="37" t="s">
        <v>301</v>
      </c>
      <c r="B62" s="43">
        <v>88000</v>
      </c>
      <c r="C62" s="43">
        <v>79192.143000000011</v>
      </c>
    </row>
    <row r="63" spans="1:4" ht="15.6" x14ac:dyDescent="0.3">
      <c r="A63" s="37" t="s">
        <v>302</v>
      </c>
      <c r="B63" s="43">
        <v>30000</v>
      </c>
      <c r="C63" s="43">
        <v>25249.200000000001</v>
      </c>
    </row>
    <row r="64" spans="1:4" ht="15.6" x14ac:dyDescent="0.3">
      <c r="A64" s="37" t="s">
        <v>303</v>
      </c>
      <c r="B64" s="43">
        <v>71500</v>
      </c>
      <c r="C64" s="43">
        <v>38918</v>
      </c>
    </row>
    <row r="65" spans="1:3" ht="15.6" x14ac:dyDescent="0.3">
      <c r="A65" s="37" t="s">
        <v>304</v>
      </c>
      <c r="B65" s="43">
        <v>168700</v>
      </c>
      <c r="C65" s="43">
        <v>50548.495999999999</v>
      </c>
    </row>
    <row r="66" spans="1:3" ht="15.6" x14ac:dyDescent="0.3">
      <c r="A66" s="37" t="s">
        <v>305</v>
      </c>
      <c r="B66" s="43">
        <v>614000</v>
      </c>
      <c r="C66" s="43">
        <v>108175.85500000001</v>
      </c>
    </row>
    <row r="67" spans="1:3" ht="15.6" x14ac:dyDescent="0.3">
      <c r="A67" s="37" t="s">
        <v>306</v>
      </c>
      <c r="B67" s="43">
        <v>54000</v>
      </c>
      <c r="C67" s="43">
        <v>51076.408000000025</v>
      </c>
    </row>
    <row r="68" spans="1:3" ht="15.6" x14ac:dyDescent="0.3">
      <c r="A68" s="37" t="s">
        <v>307</v>
      </c>
      <c r="B68" s="43">
        <v>184800</v>
      </c>
      <c r="C68" s="43">
        <v>14072.726000000001</v>
      </c>
    </row>
    <row r="69" spans="1:3" ht="15.6" x14ac:dyDescent="0.3">
      <c r="A69" s="37" t="s">
        <v>308</v>
      </c>
      <c r="B69" s="43">
        <v>91000</v>
      </c>
      <c r="C69" s="43">
        <v>89077.087999999989</v>
      </c>
    </row>
    <row r="70" spans="1:3" ht="15.6" x14ac:dyDescent="0.3">
      <c r="A70" s="37" t="s">
        <v>164</v>
      </c>
      <c r="B70" s="43">
        <v>1302000</v>
      </c>
      <c r="C70" s="43">
        <v>456309.91600000008</v>
      </c>
    </row>
    <row r="71" spans="1:3" ht="15.6" x14ac:dyDescent="0.3">
      <c r="A71" s="37" t="s">
        <v>373</v>
      </c>
      <c r="B71" s="37"/>
      <c r="C71" s="37"/>
    </row>
    <row r="72" spans="1:3" ht="15.6" x14ac:dyDescent="0.3">
      <c r="A72" s="37" t="s">
        <v>309</v>
      </c>
      <c r="B72" s="43">
        <v>64000</v>
      </c>
      <c r="C72" s="43">
        <v>29597.574000000001</v>
      </c>
    </row>
    <row r="73" spans="1:3" ht="15.6" x14ac:dyDescent="0.3">
      <c r="A73" s="37" t="s">
        <v>310</v>
      </c>
      <c r="B73" s="43">
        <v>220000</v>
      </c>
      <c r="C73" s="43">
        <v>218070.66999999998</v>
      </c>
    </row>
    <row r="74" spans="1:3" ht="15.6" x14ac:dyDescent="0.3">
      <c r="A74" s="37" t="s">
        <v>311</v>
      </c>
      <c r="B74" s="43">
        <v>1520000</v>
      </c>
      <c r="C74" s="43">
        <v>1516593.5559999999</v>
      </c>
    </row>
    <row r="75" spans="1:3" ht="15.6" x14ac:dyDescent="0.3">
      <c r="A75" s="37" t="s">
        <v>312</v>
      </c>
      <c r="B75" s="43">
        <v>116000</v>
      </c>
      <c r="C75" s="43">
        <v>108842.5</v>
      </c>
    </row>
    <row r="76" spans="1:3" ht="15.6" x14ac:dyDescent="0.3">
      <c r="A76" s="37" t="s">
        <v>313</v>
      </c>
      <c r="B76" s="43">
        <v>1000</v>
      </c>
      <c r="C76" s="43">
        <v>273.72000000000116</v>
      </c>
    </row>
    <row r="77" spans="1:3" ht="15.6" x14ac:dyDescent="0.3">
      <c r="A77" s="37" t="s">
        <v>173</v>
      </c>
      <c r="B77" s="43">
        <v>1921000</v>
      </c>
      <c r="C77" s="43">
        <v>1873378.0199999998</v>
      </c>
    </row>
    <row r="78" spans="1:3" ht="15.6" x14ac:dyDescent="0.3">
      <c r="A78" s="37" t="s">
        <v>174</v>
      </c>
      <c r="B78" s="37"/>
      <c r="C78" s="37"/>
    </row>
    <row r="79" spans="1:3" ht="15.6" x14ac:dyDescent="0.3">
      <c r="A79" s="37" t="s">
        <v>314</v>
      </c>
      <c r="B79" s="43">
        <v>4864000</v>
      </c>
      <c r="C79" s="43">
        <v>4748025.3040000005</v>
      </c>
    </row>
    <row r="80" spans="1:3" ht="15.6" x14ac:dyDescent="0.3">
      <c r="A80" s="37" t="s">
        <v>315</v>
      </c>
      <c r="B80" s="43">
        <v>10000</v>
      </c>
      <c r="C80" s="43">
        <v>1755.5</v>
      </c>
    </row>
    <row r="81" spans="1:3" ht="15.6" x14ac:dyDescent="0.3">
      <c r="A81" s="37" t="s">
        <v>316</v>
      </c>
      <c r="B81" s="43">
        <v>338000</v>
      </c>
      <c r="C81" s="43">
        <v>333399.27299999999</v>
      </c>
    </row>
    <row r="82" spans="1:3" ht="15.6" x14ac:dyDescent="0.3">
      <c r="A82" s="37" t="s">
        <v>317</v>
      </c>
      <c r="B82" s="43">
        <v>131150</v>
      </c>
      <c r="C82" s="43">
        <v>106837.40700000001</v>
      </c>
    </row>
    <row r="83" spans="1:3" ht="15.6" x14ac:dyDescent="0.3">
      <c r="A83" s="37" t="s">
        <v>318</v>
      </c>
      <c r="B83" s="43">
        <v>50000</v>
      </c>
      <c r="C83" s="43">
        <v>11530</v>
      </c>
    </row>
    <row r="84" spans="1:3" ht="15.6" x14ac:dyDescent="0.3">
      <c r="A84" s="37" t="s">
        <v>319</v>
      </c>
      <c r="B84" s="43">
        <v>98000</v>
      </c>
      <c r="C84" s="43">
        <v>97136.239999999991</v>
      </c>
    </row>
    <row r="85" spans="1:3" ht="15.6" x14ac:dyDescent="0.3">
      <c r="A85" s="37" t="s">
        <v>320</v>
      </c>
      <c r="B85" s="43">
        <v>5000</v>
      </c>
      <c r="C85" s="43">
        <v>4437.5639999999985</v>
      </c>
    </row>
    <row r="86" spans="1:3" ht="15.6" x14ac:dyDescent="0.3">
      <c r="A86" s="37" t="s">
        <v>321</v>
      </c>
      <c r="B86" s="43">
        <v>40000</v>
      </c>
      <c r="C86" s="43">
        <v>39157.267999999996</v>
      </c>
    </row>
    <row r="87" spans="1:3" ht="15.6" x14ac:dyDescent="0.3">
      <c r="A87" s="37" t="s">
        <v>183</v>
      </c>
      <c r="B87" s="43">
        <v>5536150</v>
      </c>
      <c r="C87" s="43">
        <v>5342278.5560000008</v>
      </c>
    </row>
    <row r="88" spans="1:3" ht="15.6" x14ac:dyDescent="0.3">
      <c r="A88" s="37" t="s">
        <v>184</v>
      </c>
      <c r="B88" s="37"/>
      <c r="C88" s="37"/>
    </row>
    <row r="89" spans="1:3" ht="15.6" x14ac:dyDescent="0.3">
      <c r="A89" s="37" t="s">
        <v>322</v>
      </c>
      <c r="B89" s="43">
        <v>80000</v>
      </c>
      <c r="C89" s="43">
        <v>80000</v>
      </c>
    </row>
    <row r="90" spans="1:3" ht="15.6" x14ac:dyDescent="0.3">
      <c r="A90" s="37" t="s">
        <v>323</v>
      </c>
      <c r="B90" s="43">
        <v>20000</v>
      </c>
      <c r="C90" s="43">
        <v>17719.82</v>
      </c>
    </row>
    <row r="91" spans="1:3" ht="15.6" x14ac:dyDescent="0.3">
      <c r="A91" s="37" t="s">
        <v>324</v>
      </c>
      <c r="B91" s="43">
        <v>65800</v>
      </c>
      <c r="C91" s="43">
        <v>42430</v>
      </c>
    </row>
    <row r="92" spans="1:3" ht="15.6" x14ac:dyDescent="0.3">
      <c r="A92" s="37" t="s">
        <v>189</v>
      </c>
      <c r="B92" s="43">
        <v>25000</v>
      </c>
      <c r="C92" s="43">
        <v>25000</v>
      </c>
    </row>
    <row r="93" spans="1:3" ht="15.6" x14ac:dyDescent="0.3">
      <c r="A93" s="37" t="s">
        <v>325</v>
      </c>
      <c r="B93" s="43">
        <v>1250000</v>
      </c>
      <c r="C93" s="43">
        <v>1250000</v>
      </c>
    </row>
    <row r="94" spans="1:3" ht="15.6" x14ac:dyDescent="0.3">
      <c r="A94" s="37" t="s">
        <v>191</v>
      </c>
      <c r="B94" s="43">
        <v>1440800</v>
      </c>
      <c r="C94" s="43">
        <v>1415149.82</v>
      </c>
    </row>
    <row r="95" spans="1:3" ht="15.6" x14ac:dyDescent="0.3">
      <c r="A95" s="37" t="s">
        <v>192</v>
      </c>
      <c r="B95" s="43">
        <v>20000</v>
      </c>
      <c r="C95" s="43">
        <v>12357.377</v>
      </c>
    </row>
    <row r="96" spans="1:3" ht="15.6" x14ac:dyDescent="0.3">
      <c r="A96" s="37" t="s">
        <v>193</v>
      </c>
      <c r="B96" s="43">
        <v>1472550</v>
      </c>
      <c r="C96" s="43">
        <v>1471692.335</v>
      </c>
    </row>
    <row r="97" spans="1:6" ht="15.6" x14ac:dyDescent="0.3">
      <c r="A97" s="37" t="s">
        <v>194</v>
      </c>
      <c r="B97" s="43">
        <v>176000</v>
      </c>
      <c r="C97" s="43">
        <v>168737.21899999998</v>
      </c>
    </row>
    <row r="98" spans="1:6" ht="15.6" x14ac:dyDescent="0.3">
      <c r="A98" s="37" t="s">
        <v>195</v>
      </c>
      <c r="B98" s="43">
        <v>99493500</v>
      </c>
      <c r="C98" s="43">
        <v>98219785.716999993</v>
      </c>
    </row>
    <row r="99" spans="1:6" ht="15.6" x14ac:dyDescent="0.3">
      <c r="A99" s="37" t="s">
        <v>196</v>
      </c>
      <c r="B99" s="37"/>
      <c r="C99" s="37"/>
    </row>
    <row r="100" spans="1:6" ht="15.6" x14ac:dyDescent="0.3">
      <c r="A100" s="37" t="s">
        <v>197</v>
      </c>
      <c r="B100" s="37"/>
      <c r="C100" s="37"/>
    </row>
    <row r="101" spans="1:6" ht="15.6" x14ac:dyDescent="0.3">
      <c r="A101" s="37" t="s">
        <v>198</v>
      </c>
      <c r="B101" s="37"/>
      <c r="C101" s="37"/>
    </row>
    <row r="102" spans="1:6" ht="15.6" x14ac:dyDescent="0.3">
      <c r="A102" s="37" t="s">
        <v>199</v>
      </c>
      <c r="B102" s="37"/>
      <c r="C102" s="37"/>
    </row>
    <row r="103" spans="1:6" ht="15.6" x14ac:dyDescent="0.3">
      <c r="A103" s="37" t="s">
        <v>327</v>
      </c>
      <c r="B103" s="43">
        <v>2140000</v>
      </c>
      <c r="C103" s="43">
        <v>1534650.9080000001</v>
      </c>
    </row>
    <row r="104" spans="1:6" ht="15.6" x14ac:dyDescent="0.3">
      <c r="A104" s="37" t="s">
        <v>328</v>
      </c>
      <c r="B104" s="43">
        <v>724500</v>
      </c>
      <c r="C104" s="43">
        <v>39701.051000000021</v>
      </c>
    </row>
    <row r="105" spans="1:6" ht="15.6" x14ac:dyDescent="0.3">
      <c r="A105" s="37" t="s">
        <v>329</v>
      </c>
      <c r="B105" s="43">
        <v>520000</v>
      </c>
      <c r="C105" s="43">
        <v>517845</v>
      </c>
    </row>
    <row r="106" spans="1:6" ht="15.6" x14ac:dyDescent="0.3">
      <c r="A106" s="37" t="s">
        <v>330</v>
      </c>
      <c r="B106" s="43">
        <v>400000</v>
      </c>
      <c r="C106" s="43">
        <v>391437.58500000002</v>
      </c>
    </row>
    <row r="107" spans="1:6" ht="15.6" x14ac:dyDescent="0.3">
      <c r="A107" s="37" t="s">
        <v>204</v>
      </c>
      <c r="B107" s="43">
        <v>3784500</v>
      </c>
      <c r="C107" s="43">
        <v>2483634.5440000002</v>
      </c>
    </row>
    <row r="108" spans="1:6" ht="15.6" x14ac:dyDescent="0.3">
      <c r="A108" s="37" t="s">
        <v>205</v>
      </c>
      <c r="B108" s="37"/>
      <c r="C108" s="37"/>
    </row>
    <row r="109" spans="1:6" ht="15.6" x14ac:dyDescent="0.3">
      <c r="A109" s="37" t="s">
        <v>331</v>
      </c>
      <c r="B109" s="43">
        <v>140000</v>
      </c>
      <c r="C109" s="43">
        <v>136331.77100000001</v>
      </c>
      <c r="F109" s="95"/>
    </row>
    <row r="110" spans="1:6" ht="15.6" x14ac:dyDescent="0.3">
      <c r="A110" s="37" t="s">
        <v>332</v>
      </c>
      <c r="B110" s="43">
        <v>374000</v>
      </c>
      <c r="C110" s="43">
        <v>342654.61200000002</v>
      </c>
    </row>
    <row r="111" spans="1:6" ht="15.6" x14ac:dyDescent="0.3">
      <c r="A111" s="37" t="s">
        <v>208</v>
      </c>
      <c r="B111" s="43">
        <v>514000</v>
      </c>
      <c r="C111" s="43">
        <v>478986.38300000003</v>
      </c>
    </row>
    <row r="112" spans="1:6" ht="15.6" x14ac:dyDescent="0.3">
      <c r="A112" s="37" t="s">
        <v>209</v>
      </c>
      <c r="B112" s="43">
        <v>4298500</v>
      </c>
      <c r="C112" s="43">
        <v>2962620.9270000001</v>
      </c>
    </row>
    <row r="113" spans="1:9" ht="15.6" x14ac:dyDescent="0.3">
      <c r="A113" s="37" t="s">
        <v>210</v>
      </c>
      <c r="B113" s="37"/>
      <c r="C113" s="37"/>
    </row>
    <row r="114" spans="1:9" ht="15.6" x14ac:dyDescent="0.3">
      <c r="A114" s="37" t="s">
        <v>333</v>
      </c>
      <c r="B114" s="43">
        <v>15000</v>
      </c>
      <c r="C114" s="43">
        <v>14146.463000000003</v>
      </c>
    </row>
    <row r="115" spans="1:9" ht="15.6" x14ac:dyDescent="0.3">
      <c r="A115" s="37" t="s">
        <v>334</v>
      </c>
      <c r="B115" s="43">
        <v>20000</v>
      </c>
      <c r="C115" s="43">
        <v>8731.0349999999999</v>
      </c>
    </row>
    <row r="116" spans="1:9" ht="15.6" x14ac:dyDescent="0.3">
      <c r="A116" s="37" t="s">
        <v>213</v>
      </c>
      <c r="B116" s="43">
        <v>35000</v>
      </c>
      <c r="C116" s="43">
        <v>22877.498000000003</v>
      </c>
    </row>
    <row r="117" spans="1:9" ht="15.6" x14ac:dyDescent="0.3">
      <c r="A117" s="37" t="s">
        <v>214</v>
      </c>
      <c r="B117" s="43">
        <v>117500</v>
      </c>
      <c r="C117" s="43">
        <v>98247.069999999992</v>
      </c>
    </row>
    <row r="118" spans="1:9" ht="15.6" x14ac:dyDescent="0.3">
      <c r="A118" s="37" t="s">
        <v>215</v>
      </c>
      <c r="B118" s="43">
        <v>1080000</v>
      </c>
      <c r="C118" s="43">
        <v>677619.44</v>
      </c>
    </row>
    <row r="119" spans="1:9" ht="15.6" x14ac:dyDescent="0.3">
      <c r="A119" s="37" t="s">
        <v>216</v>
      </c>
      <c r="B119" s="43">
        <v>5531000</v>
      </c>
      <c r="C119" s="43">
        <v>3761364.9350000001</v>
      </c>
    </row>
    <row r="120" spans="1:9" ht="15.6" x14ac:dyDescent="0.3">
      <c r="A120" s="37" t="s">
        <v>217</v>
      </c>
      <c r="B120" s="37"/>
      <c r="C120" s="37"/>
    </row>
    <row r="121" spans="1:9" ht="15.6" x14ac:dyDescent="0.3">
      <c r="A121" s="37" t="s">
        <v>335</v>
      </c>
      <c r="B121" s="43">
        <v>1230000</v>
      </c>
      <c r="C121" s="43">
        <v>1222418.8819999998</v>
      </c>
    </row>
    <row r="122" spans="1:9" ht="15.6" x14ac:dyDescent="0.3">
      <c r="A122" s="37" t="s">
        <v>336</v>
      </c>
      <c r="B122" s="43">
        <v>45500</v>
      </c>
      <c r="C122" s="43">
        <v>28386.5</v>
      </c>
    </row>
    <row r="123" spans="1:9" ht="15.6" x14ac:dyDescent="0.3">
      <c r="A123" s="37" t="s">
        <v>220</v>
      </c>
      <c r="B123" s="43">
        <v>1275500</v>
      </c>
      <c r="C123" s="43">
        <v>1250805.3819999998</v>
      </c>
      <c r="G123">
        <v>2018</v>
      </c>
      <c r="H123">
        <v>2019</v>
      </c>
      <c r="I123">
        <v>2020</v>
      </c>
    </row>
    <row r="124" spans="1:9" ht="15.6" x14ac:dyDescent="0.3">
      <c r="A124" s="37" t="s">
        <v>221</v>
      </c>
      <c r="B124" s="43">
        <v>6806500</v>
      </c>
      <c r="C124" s="43">
        <v>5012170.3169999998</v>
      </c>
      <c r="F124" s="100" t="s">
        <v>414</v>
      </c>
      <c r="I124">
        <v>109214057.11200002</v>
      </c>
    </row>
    <row r="125" spans="1:9" ht="15.6" x14ac:dyDescent="0.3">
      <c r="A125" s="37" t="s">
        <v>222</v>
      </c>
      <c r="B125" s="37"/>
      <c r="C125" s="37"/>
    </row>
    <row r="126" spans="1:9" ht="15.6" x14ac:dyDescent="0.3">
      <c r="A126" s="37" t="s">
        <v>369</v>
      </c>
      <c r="B126" s="43">
        <v>0</v>
      </c>
      <c r="C126" s="43">
        <v>0</v>
      </c>
    </row>
    <row r="127" spans="1:9" ht="15.6" x14ac:dyDescent="0.3">
      <c r="A127" s="37" t="s">
        <v>370</v>
      </c>
      <c r="B127" s="43">
        <v>0</v>
      </c>
      <c r="C127" s="43">
        <v>0</v>
      </c>
    </row>
    <row r="128" spans="1:9" ht="15.6" x14ac:dyDescent="0.3">
      <c r="A128" s="37" t="s">
        <v>339</v>
      </c>
      <c r="B128" s="43">
        <v>0</v>
      </c>
      <c r="C128" s="43">
        <v>0</v>
      </c>
    </row>
    <row r="129" spans="1:3" ht="15.6" x14ac:dyDescent="0.3">
      <c r="A129" s="37" t="s">
        <v>340</v>
      </c>
      <c r="B129" s="43">
        <v>0</v>
      </c>
      <c r="C129" s="43">
        <v>0</v>
      </c>
    </row>
    <row r="130" spans="1:3" ht="15.6" x14ac:dyDescent="0.3">
      <c r="A130" s="37" t="s">
        <v>341</v>
      </c>
      <c r="B130" s="43">
        <v>400000</v>
      </c>
      <c r="C130" s="43">
        <v>399918.46699999995</v>
      </c>
    </row>
    <row r="131" spans="1:3" ht="15.6" x14ac:dyDescent="0.3">
      <c r="A131" s="37" t="s">
        <v>233</v>
      </c>
      <c r="B131" s="43">
        <v>400000</v>
      </c>
      <c r="C131" s="43">
        <v>399918.46699999995</v>
      </c>
    </row>
    <row r="132" spans="1:3" ht="15.6" x14ac:dyDescent="0.3">
      <c r="A132" s="37" t="s">
        <v>342</v>
      </c>
      <c r="B132" s="43">
        <v>106700000</v>
      </c>
      <c r="C132" s="43">
        <v>103631874.50099999</v>
      </c>
    </row>
    <row r="133" spans="1:3" ht="15.6" x14ac:dyDescent="0.3">
      <c r="A133" s="37" t="s">
        <v>343</v>
      </c>
      <c r="B133" s="43">
        <v>0</v>
      </c>
      <c r="C133" s="43">
        <v>5582182.6110000312</v>
      </c>
    </row>
    <row r="134" spans="1:3" ht="15.6" x14ac:dyDescent="0.3">
      <c r="A134" s="37" t="s">
        <v>236</v>
      </c>
      <c r="B134" s="43">
        <v>106700000</v>
      </c>
      <c r="C134" s="43">
        <v>109214057.11200002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rightToLeft="1" topLeftCell="A49" zoomScale="76" zoomScaleNormal="76" workbookViewId="0">
      <selection activeCell="A59" sqref="A59:C59"/>
    </sheetView>
  </sheetViews>
  <sheetFormatPr defaultRowHeight="14.4" x14ac:dyDescent="0.3"/>
  <cols>
    <col min="1" max="1" width="42.33203125" bestFit="1" customWidth="1"/>
    <col min="2" max="3" width="13.6640625" bestFit="1" customWidth="1"/>
    <col min="4" max="4" width="15" customWidth="1"/>
  </cols>
  <sheetData>
    <row r="1" spans="1:4" ht="15.6" x14ac:dyDescent="0.3">
      <c r="A1" s="101" t="s">
        <v>290</v>
      </c>
      <c r="B1" s="102"/>
      <c r="C1" s="103"/>
    </row>
    <row r="2" spans="1:4" ht="31.2" x14ac:dyDescent="0.3">
      <c r="A2" s="38" t="s">
        <v>0</v>
      </c>
      <c r="B2" s="40" t="s">
        <v>239</v>
      </c>
      <c r="C2" s="40" t="s">
        <v>281</v>
      </c>
    </row>
    <row r="3" spans="1:4" ht="15.6" x14ac:dyDescent="0.3">
      <c r="A3" s="34" t="s">
        <v>102</v>
      </c>
      <c r="B3" s="34"/>
      <c r="C3" s="34"/>
    </row>
    <row r="4" spans="1:4" ht="15.6" x14ac:dyDescent="0.3">
      <c r="A4" s="34" t="s">
        <v>103</v>
      </c>
      <c r="B4" s="34"/>
      <c r="C4" s="34"/>
    </row>
    <row r="5" spans="1:4" ht="15.6" x14ac:dyDescent="0.3">
      <c r="A5" s="34" t="s">
        <v>282</v>
      </c>
      <c r="B5" s="35">
        <v>18376000</v>
      </c>
      <c r="C5" s="35">
        <v>21341338.321999997</v>
      </c>
    </row>
    <row r="6" spans="1:4" ht="15.6" x14ac:dyDescent="0.3">
      <c r="A6" s="34" t="s">
        <v>283</v>
      </c>
      <c r="B6" s="35">
        <v>32303500</v>
      </c>
      <c r="C6" s="35">
        <v>33910708.120000005</v>
      </c>
      <c r="D6" s="49">
        <f>B6+B7</f>
        <v>57695000</v>
      </c>
    </row>
    <row r="7" spans="1:4" ht="15.6" x14ac:dyDescent="0.3">
      <c r="A7" s="34" t="s">
        <v>284</v>
      </c>
      <c r="B7" s="35">
        <v>25391500</v>
      </c>
      <c r="C7" s="35">
        <v>24274762.285</v>
      </c>
    </row>
    <row r="8" spans="1:4" ht="15.6" x14ac:dyDescent="0.3">
      <c r="A8" s="34" t="s">
        <v>243</v>
      </c>
      <c r="B8" s="35">
        <v>169000</v>
      </c>
      <c r="C8" s="35">
        <v>170773.32199999999</v>
      </c>
    </row>
    <row r="9" spans="1:4" ht="15.6" x14ac:dyDescent="0.3">
      <c r="A9" s="34" t="s">
        <v>244</v>
      </c>
      <c r="B9" s="35">
        <v>6878000</v>
      </c>
      <c r="C9" s="35">
        <v>7156044.4000000004</v>
      </c>
    </row>
    <row r="10" spans="1:4" ht="15.6" x14ac:dyDescent="0.3">
      <c r="A10" s="34" t="s">
        <v>245</v>
      </c>
      <c r="B10" s="35">
        <v>1648000</v>
      </c>
      <c r="C10" s="35">
        <v>1877498.4910000004</v>
      </c>
    </row>
    <row r="11" spans="1:4" ht="15.6" x14ac:dyDescent="0.3">
      <c r="A11" s="34" t="s">
        <v>246</v>
      </c>
      <c r="B11" s="35">
        <v>2691500</v>
      </c>
      <c r="C11" s="35">
        <v>2487303.5</v>
      </c>
    </row>
    <row r="12" spans="1:4" ht="15.6" x14ac:dyDescent="0.3">
      <c r="A12" s="34" t="s">
        <v>247</v>
      </c>
      <c r="B12" s="35">
        <v>1703500</v>
      </c>
      <c r="C12" s="35">
        <v>1183738.2339999999</v>
      </c>
    </row>
    <row r="13" spans="1:4" ht="15.6" x14ac:dyDescent="0.3">
      <c r="A13" s="34" t="s">
        <v>10</v>
      </c>
      <c r="B13" s="35">
        <v>839000</v>
      </c>
      <c r="C13" s="35">
        <v>850048.35</v>
      </c>
    </row>
    <row r="14" spans="1:4" ht="15.6" x14ac:dyDescent="0.3">
      <c r="A14" s="34" t="s">
        <v>15</v>
      </c>
      <c r="B14" s="35">
        <v>9000000</v>
      </c>
      <c r="C14" s="35">
        <v>8485158.2670000009</v>
      </c>
    </row>
    <row r="15" spans="1:4" ht="15.6" x14ac:dyDescent="0.3">
      <c r="A15" s="34" t="s">
        <v>285</v>
      </c>
      <c r="B15" s="35">
        <v>99000000</v>
      </c>
      <c r="C15" s="35">
        <v>101737373.29099999</v>
      </c>
    </row>
    <row r="16" spans="1:4" ht="15.6" x14ac:dyDescent="0.3">
      <c r="A16" s="34" t="s">
        <v>104</v>
      </c>
      <c r="B16" s="34"/>
      <c r="C16" s="34"/>
    </row>
    <row r="17" spans="1:3" ht="15.6" x14ac:dyDescent="0.3">
      <c r="A17" s="34" t="s">
        <v>248</v>
      </c>
      <c r="B17" s="35">
        <v>6100000</v>
      </c>
      <c r="C17" s="35">
        <v>6000000</v>
      </c>
    </row>
    <row r="18" spans="1:3" ht="15.6" x14ac:dyDescent="0.3">
      <c r="A18" s="47" t="s">
        <v>106</v>
      </c>
      <c r="B18" s="48">
        <v>6100000</v>
      </c>
      <c r="C18" s="48">
        <v>6000000</v>
      </c>
    </row>
    <row r="19" spans="1:3" ht="15.6" x14ac:dyDescent="0.3">
      <c r="A19" s="34" t="s">
        <v>249</v>
      </c>
      <c r="B19" s="34"/>
      <c r="C19" s="34"/>
    </row>
    <row r="20" spans="1:3" ht="15.6" x14ac:dyDescent="0.3">
      <c r="A20" s="34" t="s">
        <v>111</v>
      </c>
      <c r="B20" s="34"/>
      <c r="C20" s="34"/>
    </row>
    <row r="21" spans="1:3" ht="15.6" x14ac:dyDescent="0.3">
      <c r="A21" s="34" t="s">
        <v>250</v>
      </c>
      <c r="B21" s="35">
        <v>55000</v>
      </c>
      <c r="C21" s="35">
        <v>32576.760999999999</v>
      </c>
    </row>
    <row r="22" spans="1:3" ht="15.6" x14ac:dyDescent="0.3">
      <c r="A22" s="34" t="s">
        <v>251</v>
      </c>
      <c r="B22" s="35">
        <v>1000000</v>
      </c>
      <c r="C22" s="35">
        <v>865009.57200000004</v>
      </c>
    </row>
    <row r="23" spans="1:3" ht="15.6" x14ac:dyDescent="0.3">
      <c r="A23" s="34" t="s">
        <v>252</v>
      </c>
      <c r="B23" s="35">
        <v>1100000</v>
      </c>
      <c r="C23" s="35">
        <v>1037381.323</v>
      </c>
    </row>
    <row r="24" spans="1:3" ht="15.6" x14ac:dyDescent="0.3">
      <c r="A24" s="34" t="s">
        <v>286</v>
      </c>
      <c r="B24" s="35">
        <v>788000</v>
      </c>
      <c r="C24" s="35">
        <v>738308.83100000001</v>
      </c>
    </row>
    <row r="25" spans="1:3" ht="15.6" x14ac:dyDescent="0.3">
      <c r="A25" s="34" t="s">
        <v>287</v>
      </c>
      <c r="B25" s="35">
        <v>740000</v>
      </c>
      <c r="C25" s="35">
        <v>762656.43</v>
      </c>
    </row>
    <row r="26" spans="1:3" ht="15.6" x14ac:dyDescent="0.3">
      <c r="A26" s="34" t="s">
        <v>255</v>
      </c>
      <c r="B26" s="35">
        <v>190000</v>
      </c>
      <c r="C26" s="35">
        <v>152603.6</v>
      </c>
    </row>
    <row r="27" spans="1:3" ht="15.6" x14ac:dyDescent="0.3">
      <c r="A27" s="34" t="s">
        <v>256</v>
      </c>
      <c r="B27" s="35">
        <v>80000</v>
      </c>
      <c r="C27" s="35">
        <v>54885.7</v>
      </c>
    </row>
    <row r="28" spans="1:3" ht="15.6" x14ac:dyDescent="0.3">
      <c r="A28" s="34" t="s">
        <v>257</v>
      </c>
      <c r="B28" s="35">
        <v>370000</v>
      </c>
      <c r="C28" s="35">
        <v>363525.29</v>
      </c>
    </row>
    <row r="29" spans="1:3" ht="15.6" x14ac:dyDescent="0.3">
      <c r="A29" s="34" t="s">
        <v>258</v>
      </c>
      <c r="B29" s="35">
        <v>190000</v>
      </c>
      <c r="C29" s="35">
        <v>189400</v>
      </c>
    </row>
    <row r="30" spans="1:3" ht="15.6" x14ac:dyDescent="0.3">
      <c r="A30" s="34" t="s">
        <v>288</v>
      </c>
      <c r="B30" s="35">
        <v>100000</v>
      </c>
      <c r="C30" s="35">
        <v>340549.01500000001</v>
      </c>
    </row>
    <row r="31" spans="1:3" ht="15.6" x14ac:dyDescent="0.3">
      <c r="A31" s="34" t="s">
        <v>260</v>
      </c>
      <c r="B31" s="35">
        <v>60000</v>
      </c>
      <c r="C31" s="35">
        <v>64360</v>
      </c>
    </row>
    <row r="32" spans="1:3" ht="15.6" x14ac:dyDescent="0.3">
      <c r="A32" s="34" t="s">
        <v>261</v>
      </c>
      <c r="B32" s="35">
        <v>1300000</v>
      </c>
      <c r="C32" s="35">
        <v>1365049.3</v>
      </c>
    </row>
    <row r="33" spans="1:3" ht="15.6" x14ac:dyDescent="0.3">
      <c r="A33" s="34" t="s">
        <v>124</v>
      </c>
      <c r="B33" s="35">
        <v>260000</v>
      </c>
      <c r="C33" s="35">
        <v>343538.12699999998</v>
      </c>
    </row>
    <row r="34" spans="1:3" ht="15.6" x14ac:dyDescent="0.3">
      <c r="A34" s="47" t="s">
        <v>125</v>
      </c>
      <c r="B34" s="48">
        <v>6233000</v>
      </c>
      <c r="C34" s="48">
        <v>6309843.949</v>
      </c>
    </row>
    <row r="35" spans="1:3" ht="15.6" x14ac:dyDescent="0.3">
      <c r="A35" s="34" t="s">
        <v>126</v>
      </c>
      <c r="B35" s="34"/>
      <c r="C35" s="34"/>
    </row>
    <row r="36" spans="1:3" ht="15.6" x14ac:dyDescent="0.3">
      <c r="A36" s="34" t="s">
        <v>263</v>
      </c>
      <c r="B36" s="35">
        <v>490000</v>
      </c>
      <c r="C36" s="35">
        <v>562221.49</v>
      </c>
    </row>
    <row r="37" spans="1:3" ht="15.6" x14ac:dyDescent="0.3">
      <c r="A37" s="34" t="s">
        <v>289</v>
      </c>
      <c r="B37" s="35">
        <v>1539000</v>
      </c>
      <c r="C37" s="35">
        <v>1459985.898</v>
      </c>
    </row>
    <row r="38" spans="1:3" ht="15.6" x14ac:dyDescent="0.3">
      <c r="A38" s="34" t="s">
        <v>265</v>
      </c>
      <c r="B38" s="35">
        <v>1000000</v>
      </c>
      <c r="C38" s="76">
        <v>310453.75099999999</v>
      </c>
    </row>
    <row r="39" spans="1:3" ht="15.6" x14ac:dyDescent="0.3">
      <c r="A39" s="34" t="s">
        <v>266</v>
      </c>
      <c r="B39" s="35">
        <v>38000</v>
      </c>
      <c r="C39" s="35">
        <v>3547.0569999999998</v>
      </c>
    </row>
    <row r="40" spans="1:3" ht="15.6" x14ac:dyDescent="0.3">
      <c r="A40" s="34" t="s">
        <v>131</v>
      </c>
      <c r="B40" s="35">
        <v>3067000</v>
      </c>
      <c r="C40" s="35">
        <v>2336208.196</v>
      </c>
    </row>
    <row r="41" spans="1:3" ht="15.6" x14ac:dyDescent="0.3">
      <c r="A41" s="34" t="s">
        <v>132</v>
      </c>
      <c r="B41" s="35">
        <v>9300000</v>
      </c>
      <c r="C41" s="35">
        <v>8646052.1449999996</v>
      </c>
    </row>
    <row r="42" spans="1:3" ht="15.6" x14ac:dyDescent="0.3">
      <c r="A42" s="34" t="s">
        <v>133</v>
      </c>
      <c r="B42" s="35">
        <v>114400000</v>
      </c>
      <c r="C42" s="35">
        <v>116383425.43599999</v>
      </c>
    </row>
    <row r="43" spans="1:3" ht="15.6" x14ac:dyDescent="0.3">
      <c r="A43" s="34" t="s">
        <v>135</v>
      </c>
      <c r="B43" s="35">
        <v>36000000</v>
      </c>
      <c r="C43" s="35">
        <v>0</v>
      </c>
    </row>
    <row r="44" spans="1:3" ht="15.6" x14ac:dyDescent="0.3">
      <c r="A44" s="34" t="s">
        <v>138</v>
      </c>
      <c r="B44" s="35">
        <v>150400000</v>
      </c>
      <c r="C44" s="35">
        <v>116383425.43599999</v>
      </c>
    </row>
    <row r="46" spans="1:3" ht="31.2" x14ac:dyDescent="0.3">
      <c r="A46" s="38" t="s">
        <v>0</v>
      </c>
      <c r="B46" s="40" t="s">
        <v>239</v>
      </c>
      <c r="C46" s="40" t="s">
        <v>281</v>
      </c>
    </row>
    <row r="47" spans="1:3" ht="15.6" x14ac:dyDescent="0.3">
      <c r="A47" s="34" t="s">
        <v>139</v>
      </c>
      <c r="B47" s="34"/>
      <c r="C47" s="34"/>
    </row>
    <row r="48" spans="1:3" ht="15.6" x14ac:dyDescent="0.3">
      <c r="A48" s="34" t="s">
        <v>140</v>
      </c>
      <c r="B48" s="34"/>
      <c r="C48" s="34"/>
    </row>
    <row r="49" spans="1:4" ht="15.6" x14ac:dyDescent="0.3">
      <c r="A49" s="34" t="s">
        <v>141</v>
      </c>
      <c r="B49" s="34"/>
      <c r="C49" s="34"/>
    </row>
    <row r="50" spans="1:4" ht="15.6" x14ac:dyDescent="0.3">
      <c r="A50" s="34" t="s">
        <v>355</v>
      </c>
      <c r="B50" s="35">
        <v>35760000</v>
      </c>
      <c r="C50" s="35">
        <v>33738589.306000002</v>
      </c>
    </row>
    <row r="51" spans="1:4" ht="15.6" x14ac:dyDescent="0.3">
      <c r="A51" s="34" t="s">
        <v>143</v>
      </c>
      <c r="B51" s="35">
        <v>300000</v>
      </c>
      <c r="C51" s="35">
        <v>119320.38800000001</v>
      </c>
    </row>
    <row r="52" spans="1:4" ht="15.6" x14ac:dyDescent="0.3">
      <c r="A52" s="34" t="s">
        <v>144</v>
      </c>
      <c r="B52" s="35">
        <v>19650000</v>
      </c>
      <c r="C52" s="35">
        <v>18376719.870000001</v>
      </c>
    </row>
    <row r="53" spans="1:4" ht="15.6" x14ac:dyDescent="0.3">
      <c r="A53" s="34" t="s">
        <v>145</v>
      </c>
      <c r="B53" s="35">
        <v>12700000</v>
      </c>
      <c r="C53" s="35">
        <v>11972140.859000001</v>
      </c>
    </row>
    <row r="54" spans="1:4" ht="15.6" x14ac:dyDescent="0.3">
      <c r="A54" s="34" t="s">
        <v>146</v>
      </c>
      <c r="B54" s="35">
        <v>125000</v>
      </c>
      <c r="C54" s="35">
        <v>110851.26</v>
      </c>
    </row>
    <row r="55" spans="1:4" ht="15.6" x14ac:dyDescent="0.3">
      <c r="A55" s="34" t="s">
        <v>147</v>
      </c>
      <c r="B55" s="35">
        <v>68535000</v>
      </c>
      <c r="C55" s="35">
        <v>64317621.682999991</v>
      </c>
    </row>
    <row r="56" spans="1:4" ht="15.6" x14ac:dyDescent="0.3">
      <c r="A56" s="34" t="s">
        <v>356</v>
      </c>
      <c r="B56" s="34"/>
      <c r="C56" s="34"/>
    </row>
    <row r="57" spans="1:4" ht="15.6" x14ac:dyDescent="0.3">
      <c r="A57" s="34" t="s">
        <v>295</v>
      </c>
      <c r="B57" s="35">
        <v>950000</v>
      </c>
      <c r="C57" s="35">
        <v>926882.98400000005</v>
      </c>
      <c r="D57" s="87">
        <f>B57-C57</f>
        <v>23117.015999999945</v>
      </c>
    </row>
    <row r="58" spans="1:4" ht="15.6" x14ac:dyDescent="0.3">
      <c r="A58" s="34" t="s">
        <v>296</v>
      </c>
      <c r="B58" s="35">
        <v>4700000</v>
      </c>
      <c r="C58" s="35">
        <v>4409502.8080000002</v>
      </c>
      <c r="D58" s="87">
        <f t="shared" ref="D58:D62" si="0">B58-C58</f>
        <v>290497.19199999981</v>
      </c>
    </row>
    <row r="59" spans="1:4" ht="15.6" x14ac:dyDescent="0.3">
      <c r="A59" s="34" t="s">
        <v>297</v>
      </c>
      <c r="B59" s="35">
        <v>5270000</v>
      </c>
      <c r="C59" s="35">
        <v>5258417.08</v>
      </c>
      <c r="D59" s="87">
        <f t="shared" si="0"/>
        <v>11582.919999999925</v>
      </c>
    </row>
    <row r="60" spans="1:4" ht="15.6" x14ac:dyDescent="0.3">
      <c r="A60" s="34" t="s">
        <v>298</v>
      </c>
      <c r="B60" s="35">
        <v>39000</v>
      </c>
      <c r="C60" s="35">
        <v>32098.164000000001</v>
      </c>
      <c r="D60" s="87">
        <f t="shared" si="0"/>
        <v>6901.8359999999993</v>
      </c>
    </row>
    <row r="61" spans="1:4" ht="15.6" x14ac:dyDescent="0.3">
      <c r="A61" s="34" t="s">
        <v>299</v>
      </c>
      <c r="B61" s="35">
        <v>6000000</v>
      </c>
      <c r="C61" s="35">
        <v>3972349.054</v>
      </c>
      <c r="D61" s="87">
        <f t="shared" si="0"/>
        <v>2027650.946</v>
      </c>
    </row>
    <row r="62" spans="1:4" ht="15.6" x14ac:dyDescent="0.3">
      <c r="A62" s="34" t="s">
        <v>154</v>
      </c>
      <c r="B62" s="35">
        <v>16959000</v>
      </c>
      <c r="C62" s="35">
        <v>14599250.090000002</v>
      </c>
      <c r="D62" s="87">
        <f t="shared" si="0"/>
        <v>2359749.9099999983</v>
      </c>
    </row>
    <row r="63" spans="1:4" ht="15.6" x14ac:dyDescent="0.3">
      <c r="A63" s="34" t="s">
        <v>300</v>
      </c>
      <c r="B63" s="34"/>
      <c r="C63" s="34"/>
    </row>
    <row r="64" spans="1:4" ht="15.6" x14ac:dyDescent="0.3">
      <c r="A64" s="34" t="s">
        <v>301</v>
      </c>
      <c r="B64" s="35">
        <v>1393000</v>
      </c>
      <c r="C64" s="35">
        <v>325963.10200000001</v>
      </c>
    </row>
    <row r="65" spans="1:3" ht="15.6" x14ac:dyDescent="0.3">
      <c r="A65" s="34" t="s">
        <v>344</v>
      </c>
      <c r="B65" s="35">
        <v>269000</v>
      </c>
      <c r="C65" s="35">
        <v>33488.906999999999</v>
      </c>
    </row>
    <row r="66" spans="1:3" ht="15.6" x14ac:dyDescent="0.3">
      <c r="A66" s="34" t="s">
        <v>158</v>
      </c>
      <c r="B66" s="35">
        <v>106500</v>
      </c>
      <c r="C66" s="35">
        <v>59503.05</v>
      </c>
    </row>
    <row r="67" spans="1:3" ht="15.6" x14ac:dyDescent="0.3">
      <c r="A67" s="34" t="s">
        <v>159</v>
      </c>
      <c r="B67" s="35">
        <v>474000</v>
      </c>
      <c r="C67" s="35">
        <v>197845.56899999999</v>
      </c>
    </row>
    <row r="68" spans="1:3" ht="15.6" x14ac:dyDescent="0.3">
      <c r="A68" s="34" t="s">
        <v>345</v>
      </c>
      <c r="B68" s="35">
        <v>864300</v>
      </c>
      <c r="C68" s="35">
        <v>169846.269</v>
      </c>
    </row>
    <row r="69" spans="1:3" ht="15.6" x14ac:dyDescent="0.3">
      <c r="A69" s="34" t="s">
        <v>161</v>
      </c>
      <c r="B69" s="35">
        <v>1050000</v>
      </c>
      <c r="C69" s="35">
        <v>232079.59600000002</v>
      </c>
    </row>
    <row r="70" spans="1:3" ht="15.6" x14ac:dyDescent="0.3">
      <c r="A70" s="34" t="s">
        <v>346</v>
      </c>
      <c r="B70" s="35">
        <v>221800</v>
      </c>
      <c r="C70" s="35">
        <v>49664.002</v>
      </c>
    </row>
    <row r="71" spans="1:3" ht="15.6" x14ac:dyDescent="0.3">
      <c r="A71" s="34" t="s">
        <v>163</v>
      </c>
      <c r="B71" s="35">
        <v>330000</v>
      </c>
      <c r="C71" s="35">
        <v>53897.152000000002</v>
      </c>
    </row>
    <row r="72" spans="1:3" ht="15.6" x14ac:dyDescent="0.3">
      <c r="A72" s="34" t="s">
        <v>164</v>
      </c>
      <c r="B72" s="35">
        <v>4708600</v>
      </c>
      <c r="C72" s="35">
        <v>1122287.6470000001</v>
      </c>
    </row>
    <row r="73" spans="1:3" ht="15.6" x14ac:dyDescent="0.3">
      <c r="A73" s="34" t="s">
        <v>357</v>
      </c>
      <c r="B73" s="34"/>
      <c r="C73" s="34"/>
    </row>
    <row r="74" spans="1:3" ht="15.6" x14ac:dyDescent="0.3">
      <c r="A74" s="34" t="s">
        <v>309</v>
      </c>
      <c r="B74" s="35">
        <v>340000</v>
      </c>
      <c r="C74" s="35">
        <v>199396.565</v>
      </c>
    </row>
    <row r="75" spans="1:3" ht="15.6" x14ac:dyDescent="0.3">
      <c r="A75" s="34" t="s">
        <v>167</v>
      </c>
      <c r="B75" s="35">
        <v>50000</v>
      </c>
      <c r="C75" s="35">
        <v>0</v>
      </c>
    </row>
    <row r="76" spans="1:3" ht="15.6" x14ac:dyDescent="0.3">
      <c r="A76" s="34" t="s">
        <v>347</v>
      </c>
      <c r="B76" s="35">
        <v>500000</v>
      </c>
      <c r="C76" s="35">
        <v>295278.59499999997</v>
      </c>
    </row>
    <row r="77" spans="1:3" ht="15.6" x14ac:dyDescent="0.3">
      <c r="A77" s="34" t="s">
        <v>311</v>
      </c>
      <c r="B77" s="35">
        <v>1620000</v>
      </c>
      <c r="C77" s="35">
        <v>1798808.6770000001</v>
      </c>
    </row>
    <row r="78" spans="1:3" ht="15.6" x14ac:dyDescent="0.3">
      <c r="A78" s="34" t="s">
        <v>348</v>
      </c>
      <c r="B78" s="35">
        <v>141000</v>
      </c>
      <c r="C78" s="35">
        <v>91317.1</v>
      </c>
    </row>
    <row r="79" spans="1:3" ht="15.6" x14ac:dyDescent="0.3">
      <c r="A79" s="34" t="s">
        <v>271</v>
      </c>
      <c r="B79" s="35">
        <v>8710000</v>
      </c>
      <c r="C79" s="35">
        <v>8712278.8999999985</v>
      </c>
    </row>
    <row r="80" spans="1:3" ht="15.6" x14ac:dyDescent="0.3">
      <c r="A80" s="34" t="s">
        <v>313</v>
      </c>
      <c r="B80" s="35">
        <v>200000</v>
      </c>
      <c r="C80" s="35">
        <v>0</v>
      </c>
    </row>
    <row r="81" spans="1:3" ht="15.6" x14ac:dyDescent="0.3">
      <c r="A81" s="34" t="s">
        <v>173</v>
      </c>
      <c r="B81" s="35">
        <v>11561000</v>
      </c>
      <c r="C81" s="35">
        <v>11097079.836999999</v>
      </c>
    </row>
    <row r="82" spans="1:3" ht="15.6" x14ac:dyDescent="0.3">
      <c r="A82" s="34" t="s">
        <v>174</v>
      </c>
      <c r="B82" s="34"/>
      <c r="C82" s="34"/>
    </row>
    <row r="83" spans="1:3" ht="15.6" x14ac:dyDescent="0.3">
      <c r="A83" s="34" t="s">
        <v>314</v>
      </c>
      <c r="B83" s="35">
        <v>6137000</v>
      </c>
      <c r="C83" s="35">
        <v>5497598.9500000002</v>
      </c>
    </row>
    <row r="84" spans="1:3" ht="15.6" x14ac:dyDescent="0.3">
      <c r="A84" s="34" t="s">
        <v>176</v>
      </c>
      <c r="B84" s="35">
        <v>27000</v>
      </c>
      <c r="C84" s="35">
        <v>11359.15</v>
      </c>
    </row>
    <row r="85" spans="1:3" ht="15.6" x14ac:dyDescent="0.3">
      <c r="A85" s="34" t="s">
        <v>316</v>
      </c>
      <c r="B85" s="35">
        <v>370000</v>
      </c>
      <c r="C85" s="35">
        <v>319776.18900000001</v>
      </c>
    </row>
    <row r="86" spans="1:3" ht="15.6" x14ac:dyDescent="0.3">
      <c r="A86" s="34" t="s">
        <v>317</v>
      </c>
      <c r="B86" s="35">
        <v>181600</v>
      </c>
      <c r="C86" s="35">
        <v>141552.26900000003</v>
      </c>
    </row>
    <row r="87" spans="1:3" ht="15.6" x14ac:dyDescent="0.3">
      <c r="A87" s="34" t="s">
        <v>318</v>
      </c>
      <c r="B87" s="35">
        <v>10000</v>
      </c>
      <c r="C87" s="35">
        <v>3310.8</v>
      </c>
    </row>
    <row r="88" spans="1:3" ht="15.6" x14ac:dyDescent="0.3">
      <c r="A88" s="34" t="s">
        <v>349</v>
      </c>
      <c r="B88" s="35">
        <v>50000</v>
      </c>
      <c r="C88" s="35">
        <v>27635.05</v>
      </c>
    </row>
    <row r="89" spans="1:3" ht="15.6" x14ac:dyDescent="0.3">
      <c r="A89" s="34" t="s">
        <v>350</v>
      </c>
      <c r="B89" s="35">
        <v>50000</v>
      </c>
      <c r="C89" s="35">
        <v>25063.294999999998</v>
      </c>
    </row>
    <row r="90" spans="1:3" ht="15.6" x14ac:dyDescent="0.3">
      <c r="A90" s="34" t="s">
        <v>351</v>
      </c>
      <c r="B90" s="35">
        <v>70000</v>
      </c>
      <c r="C90" s="35">
        <v>65013.366000000002</v>
      </c>
    </row>
    <row r="91" spans="1:3" ht="15.6" x14ac:dyDescent="0.3">
      <c r="A91" s="34" t="s">
        <v>183</v>
      </c>
      <c r="B91" s="35">
        <v>6895600</v>
      </c>
      <c r="C91" s="35">
        <v>6091309.0690000011</v>
      </c>
    </row>
    <row r="92" spans="1:3" ht="15.6" x14ac:dyDescent="0.3">
      <c r="A92" s="34" t="s">
        <v>184</v>
      </c>
      <c r="B92" s="34"/>
      <c r="C92" s="34"/>
    </row>
    <row r="93" spans="1:3" ht="15.6" x14ac:dyDescent="0.3">
      <c r="A93" s="34" t="s">
        <v>322</v>
      </c>
      <c r="B93" s="35">
        <v>80000</v>
      </c>
      <c r="C93" s="35">
        <v>80000</v>
      </c>
    </row>
    <row r="94" spans="1:3" ht="15.6" x14ac:dyDescent="0.3">
      <c r="A94" s="34" t="s">
        <v>186</v>
      </c>
      <c r="B94" s="35">
        <v>10000</v>
      </c>
      <c r="C94" s="35">
        <v>0</v>
      </c>
    </row>
    <row r="95" spans="1:3" ht="15.6" x14ac:dyDescent="0.3">
      <c r="A95" s="34" t="s">
        <v>323</v>
      </c>
      <c r="B95" s="35">
        <v>40000</v>
      </c>
      <c r="C95" s="35">
        <v>27402.409</v>
      </c>
    </row>
    <row r="96" spans="1:3" ht="15.6" x14ac:dyDescent="0.3">
      <c r="A96" s="34" t="s">
        <v>324</v>
      </c>
      <c r="B96" s="35">
        <v>107800</v>
      </c>
      <c r="C96" s="35">
        <v>80080</v>
      </c>
    </row>
    <row r="97" spans="1:3" ht="15.6" x14ac:dyDescent="0.3">
      <c r="A97" s="34" t="s">
        <v>189</v>
      </c>
      <c r="B97" s="35">
        <v>25000</v>
      </c>
      <c r="C97" s="35">
        <v>25000</v>
      </c>
    </row>
    <row r="98" spans="1:3" ht="15.6" x14ac:dyDescent="0.3">
      <c r="A98" s="34" t="s">
        <v>273</v>
      </c>
      <c r="B98" s="35">
        <v>2500000</v>
      </c>
      <c r="C98" s="35">
        <v>2500000</v>
      </c>
    </row>
    <row r="99" spans="1:3" ht="15.6" x14ac:dyDescent="0.3">
      <c r="A99" s="34" t="s">
        <v>326</v>
      </c>
      <c r="B99" s="35">
        <v>0</v>
      </c>
      <c r="C99" s="35">
        <v>0</v>
      </c>
    </row>
    <row r="100" spans="1:3" ht="15.6" x14ac:dyDescent="0.3">
      <c r="A100" s="34" t="s">
        <v>191</v>
      </c>
      <c r="B100" s="35">
        <v>2762800</v>
      </c>
      <c r="C100" s="35">
        <v>2712482.409</v>
      </c>
    </row>
    <row r="101" spans="1:3" ht="15.6" x14ac:dyDescent="0.3">
      <c r="A101" s="34" t="s">
        <v>192</v>
      </c>
      <c r="B101" s="35">
        <v>32000</v>
      </c>
      <c r="C101" s="35">
        <v>24860</v>
      </c>
    </row>
    <row r="102" spans="1:3" ht="15.6" x14ac:dyDescent="0.3">
      <c r="A102" s="34" t="s">
        <v>193</v>
      </c>
      <c r="B102" s="35">
        <v>10231000</v>
      </c>
      <c r="C102" s="35">
        <v>3347703.3470000001</v>
      </c>
    </row>
    <row r="103" spans="1:3" ht="15.6" x14ac:dyDescent="0.3">
      <c r="A103" s="34" t="s">
        <v>194</v>
      </c>
      <c r="B103" s="35">
        <v>815000</v>
      </c>
      <c r="C103" s="35">
        <v>381935.364</v>
      </c>
    </row>
    <row r="104" spans="1:3" ht="15.6" x14ac:dyDescent="0.3">
      <c r="A104" s="34" t="s">
        <v>195</v>
      </c>
      <c r="B104" s="35">
        <v>122500000</v>
      </c>
      <c r="C104" s="35">
        <v>103694529.44599999</v>
      </c>
    </row>
    <row r="105" spans="1:3" ht="15.6" x14ac:dyDescent="0.3">
      <c r="A105" s="47" t="s">
        <v>196</v>
      </c>
      <c r="B105" s="34"/>
      <c r="C105" s="34"/>
    </row>
    <row r="106" spans="1:3" ht="15.6" x14ac:dyDescent="0.3">
      <c r="A106" s="47" t="s">
        <v>197</v>
      </c>
      <c r="B106" s="34"/>
      <c r="C106" s="34"/>
    </row>
    <row r="107" spans="1:3" ht="15.6" x14ac:dyDescent="0.3">
      <c r="A107" s="47" t="s">
        <v>198</v>
      </c>
      <c r="B107" s="34"/>
      <c r="C107" s="34"/>
    </row>
    <row r="108" spans="1:3" ht="15.6" x14ac:dyDescent="0.3">
      <c r="A108" s="47" t="s">
        <v>199</v>
      </c>
      <c r="B108" s="34"/>
      <c r="C108" s="34"/>
    </row>
    <row r="109" spans="1:3" ht="15.6" x14ac:dyDescent="0.3">
      <c r="A109" s="47" t="s">
        <v>327</v>
      </c>
      <c r="B109" s="35">
        <v>2300000</v>
      </c>
      <c r="C109" s="35">
        <v>1681975.4340000001</v>
      </c>
    </row>
    <row r="110" spans="1:3" ht="15.6" x14ac:dyDescent="0.3">
      <c r="A110" s="47" t="s">
        <v>352</v>
      </c>
      <c r="B110" s="35">
        <v>1091500</v>
      </c>
      <c r="C110" s="35">
        <v>98815.562999999995</v>
      </c>
    </row>
    <row r="111" spans="1:3" ht="15.6" x14ac:dyDescent="0.3">
      <c r="A111" s="47" t="s">
        <v>202</v>
      </c>
      <c r="B111" s="35">
        <v>650000</v>
      </c>
      <c r="C111" s="35">
        <v>625497.99</v>
      </c>
    </row>
    <row r="112" spans="1:3" ht="15.6" x14ac:dyDescent="0.3">
      <c r="A112" s="47" t="s">
        <v>361</v>
      </c>
      <c r="B112" s="35">
        <v>2200000</v>
      </c>
      <c r="C112" s="35">
        <v>2108623.6060000001</v>
      </c>
    </row>
    <row r="113" spans="1:7" ht="15.6" x14ac:dyDescent="0.3">
      <c r="A113" s="47" t="s">
        <v>204</v>
      </c>
      <c r="B113" s="35">
        <v>6241500</v>
      </c>
      <c r="C113" s="35">
        <v>4514912.5930000003</v>
      </c>
      <c r="F113">
        <v>6241500</v>
      </c>
      <c r="G113">
        <v>4514912.5930000003</v>
      </c>
    </row>
    <row r="114" spans="1:7" ht="15.6" x14ac:dyDescent="0.3">
      <c r="A114" s="47" t="s">
        <v>205</v>
      </c>
      <c r="B114" s="34"/>
      <c r="C114" s="34"/>
      <c r="F114">
        <v>1890000</v>
      </c>
      <c r="G114">
        <v>612548.728</v>
      </c>
    </row>
    <row r="115" spans="1:7" ht="15.6" x14ac:dyDescent="0.3">
      <c r="A115" s="47" t="s">
        <v>206</v>
      </c>
      <c r="B115" s="35">
        <v>1300000</v>
      </c>
      <c r="C115" s="35">
        <v>270817.36300000001</v>
      </c>
      <c r="F115">
        <v>560000</v>
      </c>
      <c r="G115">
        <v>262117.53200000001</v>
      </c>
    </row>
    <row r="116" spans="1:7" ht="15.6" x14ac:dyDescent="0.3">
      <c r="A116" s="47" t="s">
        <v>207</v>
      </c>
      <c r="B116" s="35">
        <v>590000</v>
      </c>
      <c r="C116" s="35">
        <v>341731.36499999999</v>
      </c>
      <c r="F116">
        <v>368000</v>
      </c>
      <c r="G116">
        <v>290452.49</v>
      </c>
    </row>
    <row r="117" spans="1:7" ht="15.6" x14ac:dyDescent="0.3">
      <c r="A117" s="47" t="s">
        <v>208</v>
      </c>
      <c r="B117" s="35">
        <v>1890000</v>
      </c>
      <c r="C117" s="35">
        <v>612548.728</v>
      </c>
      <c r="F117">
        <v>2640500</v>
      </c>
      <c r="G117">
        <v>1096655.669</v>
      </c>
    </row>
    <row r="118" spans="1:7" ht="15.6" x14ac:dyDescent="0.3">
      <c r="A118" s="47" t="s">
        <v>209</v>
      </c>
      <c r="B118" s="35">
        <v>8131500</v>
      </c>
      <c r="C118" s="35">
        <v>5127461.3210000005</v>
      </c>
      <c r="F118">
        <v>3200000</v>
      </c>
      <c r="G118">
        <v>1795815.04</v>
      </c>
    </row>
    <row r="119" spans="1:7" ht="15.6" x14ac:dyDescent="0.3">
      <c r="A119" s="47" t="s">
        <v>210</v>
      </c>
      <c r="B119" s="34"/>
      <c r="C119" s="34"/>
    </row>
    <row r="120" spans="1:7" ht="15.6" x14ac:dyDescent="0.3">
      <c r="A120" s="47" t="s">
        <v>333</v>
      </c>
      <c r="B120" s="35">
        <v>360000</v>
      </c>
      <c r="C120" s="35">
        <v>174780.70199999999</v>
      </c>
      <c r="F120">
        <f>SUM(F113:F118)</f>
        <v>14900000</v>
      </c>
    </row>
    <row r="121" spans="1:7" ht="15.6" x14ac:dyDescent="0.3">
      <c r="A121" s="47" t="s">
        <v>334</v>
      </c>
      <c r="B121" s="35">
        <v>200000</v>
      </c>
      <c r="C121" s="35">
        <v>87336.83</v>
      </c>
    </row>
    <row r="122" spans="1:7" ht="15.6" x14ac:dyDescent="0.3">
      <c r="A122" s="47" t="s">
        <v>213</v>
      </c>
      <c r="B122" s="35">
        <v>560000</v>
      </c>
      <c r="C122" s="35">
        <v>262117.53200000001</v>
      </c>
    </row>
    <row r="123" spans="1:7" ht="15.6" x14ac:dyDescent="0.3">
      <c r="A123" s="47" t="s">
        <v>214</v>
      </c>
      <c r="B123" s="35">
        <v>368000</v>
      </c>
      <c r="C123" s="35">
        <v>290452.49</v>
      </c>
    </row>
    <row r="124" spans="1:7" ht="15.6" x14ac:dyDescent="0.3">
      <c r="A124" s="47" t="s">
        <v>215</v>
      </c>
      <c r="B124" s="35">
        <v>2640500</v>
      </c>
      <c r="C124" s="35">
        <v>1096655.669</v>
      </c>
    </row>
    <row r="125" spans="1:7" ht="15.6" x14ac:dyDescent="0.3">
      <c r="A125" s="47" t="s">
        <v>216</v>
      </c>
      <c r="B125" s="35">
        <v>11700000</v>
      </c>
      <c r="C125" s="35">
        <v>6776687.0120000001</v>
      </c>
    </row>
    <row r="126" spans="1:7" ht="15.6" x14ac:dyDescent="0.3">
      <c r="A126" s="58" t="s">
        <v>217</v>
      </c>
      <c r="B126" s="34"/>
      <c r="C126" s="34"/>
    </row>
    <row r="127" spans="1:7" ht="15.6" x14ac:dyDescent="0.3">
      <c r="A127" s="58" t="s">
        <v>218</v>
      </c>
      <c r="B127" s="35">
        <v>3040000</v>
      </c>
      <c r="C127" s="35">
        <v>1744648.5989999999</v>
      </c>
    </row>
    <row r="128" spans="1:7" ht="15.6" x14ac:dyDescent="0.3">
      <c r="A128" s="58" t="s">
        <v>353</v>
      </c>
      <c r="B128" s="35">
        <v>160000</v>
      </c>
      <c r="C128" s="35">
        <v>51166.441000000006</v>
      </c>
    </row>
    <row r="129" spans="1:3" ht="15.6" x14ac:dyDescent="0.3">
      <c r="A129" s="58" t="s">
        <v>220</v>
      </c>
      <c r="B129" s="35">
        <v>3200000</v>
      </c>
      <c r="C129" s="35">
        <v>1795815.04</v>
      </c>
    </row>
    <row r="130" spans="1:3" ht="15.6" x14ac:dyDescent="0.3">
      <c r="A130" s="58" t="s">
        <v>221</v>
      </c>
      <c r="B130" s="35">
        <v>14900000</v>
      </c>
      <c r="C130" s="35">
        <v>8572502.0520000011</v>
      </c>
    </row>
    <row r="131" spans="1:3" ht="15.6" x14ac:dyDescent="0.3">
      <c r="A131" s="34" t="s">
        <v>222</v>
      </c>
      <c r="B131" s="34"/>
      <c r="C131" s="34"/>
    </row>
    <row r="132" spans="1:3" ht="15.6" x14ac:dyDescent="0.3">
      <c r="A132" s="34" t="s">
        <v>337</v>
      </c>
      <c r="B132" s="35">
        <v>400000</v>
      </c>
      <c r="C132" s="35">
        <v>0</v>
      </c>
    </row>
    <row r="133" spans="1:3" ht="15.6" x14ac:dyDescent="0.3">
      <c r="A133" s="34" t="s">
        <v>338</v>
      </c>
      <c r="B133" s="35">
        <v>100000</v>
      </c>
      <c r="C133" s="35">
        <v>1326</v>
      </c>
    </row>
    <row r="134" spans="1:3" ht="15.6" x14ac:dyDescent="0.3">
      <c r="A134" s="34" t="s">
        <v>358</v>
      </c>
      <c r="B134" s="35">
        <v>50000</v>
      </c>
      <c r="C134" s="35">
        <v>0</v>
      </c>
    </row>
    <row r="135" spans="1:3" ht="15.6" x14ac:dyDescent="0.3">
      <c r="A135" s="34" t="s">
        <v>354</v>
      </c>
      <c r="B135" s="35">
        <v>9400000</v>
      </c>
      <c r="C135" s="35">
        <v>8754.6049999999996</v>
      </c>
    </row>
    <row r="136" spans="1:3" ht="15.6" x14ac:dyDescent="0.3">
      <c r="A136" s="34" t="s">
        <v>359</v>
      </c>
      <c r="B136" s="35">
        <v>600000</v>
      </c>
      <c r="C136" s="35">
        <v>1193.4000000000001</v>
      </c>
    </row>
    <row r="137" spans="1:3" ht="15.6" x14ac:dyDescent="0.3">
      <c r="A137" s="34" t="s">
        <v>360</v>
      </c>
      <c r="B137" s="35">
        <v>2450000</v>
      </c>
      <c r="C137" s="35">
        <v>870066.40300000005</v>
      </c>
    </row>
    <row r="138" spans="1:3" ht="15.6" x14ac:dyDescent="0.3">
      <c r="A138" s="34" t="s">
        <v>233</v>
      </c>
      <c r="B138" s="35">
        <v>13000000</v>
      </c>
      <c r="C138" s="35">
        <v>881340.40800000005</v>
      </c>
    </row>
    <row r="139" spans="1:3" ht="15.6" x14ac:dyDescent="0.3">
      <c r="A139" s="34" t="s">
        <v>342</v>
      </c>
      <c r="B139" s="35">
        <v>150400000</v>
      </c>
      <c r="C139" s="35">
        <v>113148371.90599999</v>
      </c>
    </row>
    <row r="140" spans="1:3" ht="15.6" x14ac:dyDescent="0.3">
      <c r="A140" s="34" t="s">
        <v>343</v>
      </c>
      <c r="B140" s="35">
        <v>0</v>
      </c>
      <c r="C140" s="35">
        <v>3235053.5300000161</v>
      </c>
    </row>
    <row r="141" spans="1:3" ht="15.6" x14ac:dyDescent="0.3">
      <c r="A141" s="34" t="s">
        <v>236</v>
      </c>
      <c r="B141" s="35">
        <v>150400000</v>
      </c>
      <c r="C141" s="35">
        <v>116383425.436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156"/>
  <sheetViews>
    <sheetView rightToLeft="1" tabSelected="1" topLeftCell="L97" zoomScale="40" zoomScaleNormal="40" workbookViewId="0">
      <selection activeCell="M56" sqref="M56"/>
    </sheetView>
  </sheetViews>
  <sheetFormatPr defaultRowHeight="14.4" x14ac:dyDescent="0.3"/>
  <cols>
    <col min="1" max="1" width="40.44140625" bestFit="1" customWidth="1"/>
    <col min="2" max="2" width="23.33203125" customWidth="1"/>
    <col min="3" max="3" width="35.109375" customWidth="1"/>
    <col min="4" max="4" width="17.44140625" customWidth="1"/>
    <col min="5" max="5" width="17.5546875" customWidth="1"/>
    <col min="6" max="6" width="13.6640625" customWidth="1"/>
    <col min="7" max="7" width="16.6640625" customWidth="1"/>
    <col min="8" max="8" width="24.77734375" customWidth="1"/>
    <col min="9" max="9" width="26.109375" customWidth="1"/>
    <col min="10" max="10" width="26.44140625" customWidth="1"/>
    <col min="11" max="11" width="22.109375" customWidth="1"/>
    <col min="12" max="12" width="26.33203125" customWidth="1"/>
    <col min="13" max="13" width="39.6640625" customWidth="1"/>
    <col min="14" max="14" width="18" customWidth="1"/>
    <col min="15" max="15" width="29.33203125" customWidth="1"/>
    <col min="16" max="16" width="14.33203125" customWidth="1"/>
    <col min="17" max="17" width="19.88671875" customWidth="1"/>
    <col min="18" max="18" width="14.44140625" customWidth="1"/>
    <col min="19" max="19" width="13.109375" customWidth="1"/>
    <col min="20" max="20" width="11.88671875" customWidth="1"/>
    <col min="21" max="21" width="14.21875" customWidth="1"/>
    <col min="22" max="22" width="13.5546875" customWidth="1"/>
    <col min="23" max="23" width="12.5546875" customWidth="1"/>
    <col min="24" max="26" width="8.88671875" customWidth="1"/>
  </cols>
  <sheetData>
    <row r="1" spans="1:18" ht="28.5" customHeight="1" x14ac:dyDescent="0.3">
      <c r="A1" s="104" t="s">
        <v>267</v>
      </c>
      <c r="B1" s="105"/>
      <c r="C1" s="106"/>
      <c r="D1" s="50"/>
      <c r="E1" s="50"/>
      <c r="F1" s="50"/>
      <c r="G1" s="50"/>
    </row>
    <row r="2" spans="1:18" ht="31.2" x14ac:dyDescent="0.3">
      <c r="A2" s="38" t="s">
        <v>0</v>
      </c>
      <c r="B2" s="39" t="s">
        <v>101</v>
      </c>
      <c r="C2" s="39" t="s">
        <v>238</v>
      </c>
      <c r="D2" s="51"/>
      <c r="E2" s="51"/>
      <c r="F2" s="51"/>
      <c r="G2" s="51">
        <f>H2-6093063</f>
        <v>30525393.826000005</v>
      </c>
      <c r="H2" s="59">
        <v>36618456.826000005</v>
      </c>
      <c r="I2" s="107" t="s">
        <v>396</v>
      </c>
      <c r="L2" s="49"/>
    </row>
    <row r="3" spans="1:18" ht="15.6" customHeight="1" x14ac:dyDescent="0.3">
      <c r="A3" s="34" t="s">
        <v>102</v>
      </c>
      <c r="B3" s="34"/>
      <c r="C3" s="34"/>
      <c r="D3" s="52"/>
      <c r="E3" s="52"/>
      <c r="F3" s="52"/>
      <c r="G3" s="52" t="s">
        <v>399</v>
      </c>
      <c r="H3" s="89">
        <v>6093063</v>
      </c>
      <c r="I3" s="107"/>
    </row>
    <row r="4" spans="1:18" ht="15.6" x14ac:dyDescent="0.3">
      <c r="A4" s="34" t="s">
        <v>103</v>
      </c>
      <c r="B4" s="34"/>
      <c r="C4" s="34"/>
      <c r="D4" s="52"/>
      <c r="E4" s="52"/>
      <c r="F4" s="52"/>
      <c r="G4" s="52"/>
      <c r="I4" s="108"/>
    </row>
    <row r="5" spans="1:18" ht="31.2" x14ac:dyDescent="0.3">
      <c r="A5" s="34" t="s">
        <v>240</v>
      </c>
      <c r="B5" s="35">
        <v>19770000</v>
      </c>
      <c r="C5" s="35">
        <v>21513542.266000003</v>
      </c>
      <c r="D5" s="35"/>
      <c r="E5" s="35"/>
      <c r="F5" s="35"/>
      <c r="G5" s="35"/>
      <c r="H5" s="34" t="s">
        <v>240</v>
      </c>
      <c r="I5" s="34" t="s">
        <v>241</v>
      </c>
      <c r="J5" s="34" t="s">
        <v>242</v>
      </c>
      <c r="K5" s="34" t="s">
        <v>243</v>
      </c>
      <c r="L5" s="34" t="s">
        <v>392</v>
      </c>
      <c r="M5" s="34" t="s">
        <v>393</v>
      </c>
      <c r="N5" s="34" t="s">
        <v>10</v>
      </c>
      <c r="O5" s="34" t="s">
        <v>15</v>
      </c>
      <c r="P5" s="56" t="s">
        <v>11</v>
      </c>
      <c r="Q5" s="66" t="s">
        <v>394</v>
      </c>
    </row>
    <row r="6" spans="1:18" s="68" customFormat="1" ht="15.6" x14ac:dyDescent="0.3">
      <c r="A6" s="58" t="s">
        <v>241</v>
      </c>
      <c r="B6" s="48">
        <v>33290000</v>
      </c>
      <c r="C6" s="59">
        <v>36618456.826000005</v>
      </c>
      <c r="D6" s="60"/>
      <c r="E6" s="60"/>
      <c r="F6" s="60"/>
      <c r="G6" s="67">
        <v>2020</v>
      </c>
      <c r="H6" s="59">
        <v>22477997.782000002</v>
      </c>
      <c r="I6" s="59">
        <v>31190466.969999999</v>
      </c>
      <c r="J6" s="59">
        <v>27812943.226</v>
      </c>
      <c r="K6" s="59">
        <v>101013.20600000001</v>
      </c>
      <c r="L6" s="59">
        <v>8423172.8779999986</v>
      </c>
      <c r="M6" s="59">
        <v>3560352.25</v>
      </c>
      <c r="N6" s="59">
        <v>800729.53600000008</v>
      </c>
      <c r="O6" s="59">
        <v>7520517.4079999998</v>
      </c>
      <c r="P6" s="59">
        <f>SUM(H6:O6)</f>
        <v>101887193.25600001</v>
      </c>
      <c r="Q6" s="69">
        <v>102055965.69225001</v>
      </c>
      <c r="R6" s="83">
        <f>SUM(H6:O6)</f>
        <v>101887193.25600001</v>
      </c>
    </row>
    <row r="7" spans="1:18" s="68" customFormat="1" ht="15.6" x14ac:dyDescent="0.3">
      <c r="A7" s="58" t="s">
        <v>242</v>
      </c>
      <c r="B7" s="48">
        <v>23715000</v>
      </c>
      <c r="C7" s="59">
        <v>27351704.404999997</v>
      </c>
      <c r="D7" s="60"/>
      <c r="E7" s="60"/>
      <c r="F7" s="60"/>
      <c r="G7" s="67">
        <v>2019</v>
      </c>
      <c r="H7" s="59">
        <v>21341338.321999997</v>
      </c>
      <c r="I7" s="59">
        <v>33910708.120000005</v>
      </c>
      <c r="J7" s="59">
        <v>24274762.285</v>
      </c>
      <c r="K7" s="59">
        <v>170773.32199999999</v>
      </c>
      <c r="L7" s="59">
        <v>9033542.8910000008</v>
      </c>
      <c r="M7" s="59">
        <v>3671041.7340000002</v>
      </c>
      <c r="N7" s="59">
        <v>850048.35</v>
      </c>
      <c r="O7" s="59">
        <v>8485158.2670000009</v>
      </c>
      <c r="P7" s="59">
        <f t="shared" ref="P7:P9" si="0">SUM(H7:O7)</f>
        <v>101737373.29099999</v>
      </c>
      <c r="Q7" s="69">
        <v>102055965.69225001</v>
      </c>
      <c r="R7" s="68">
        <f>SUM(H7:O7)</f>
        <v>101737373.29099999</v>
      </c>
    </row>
    <row r="8" spans="1:18" s="68" customFormat="1" ht="15.6" x14ac:dyDescent="0.3">
      <c r="A8" s="58" t="s">
        <v>243</v>
      </c>
      <c r="B8" s="59">
        <v>140000</v>
      </c>
      <c r="C8" s="59">
        <v>179271.27</v>
      </c>
      <c r="D8" s="60"/>
      <c r="E8" s="60"/>
      <c r="F8" s="60"/>
      <c r="G8" s="67">
        <v>2018</v>
      </c>
      <c r="H8" s="59">
        <v>21513542.266000003</v>
      </c>
      <c r="I8" s="59">
        <v>30525393.826000005</v>
      </c>
      <c r="J8" s="59">
        <v>27351704.404999997</v>
      </c>
      <c r="K8" s="59">
        <v>179271.27</v>
      </c>
      <c r="L8" s="59">
        <v>9268369.2100000009</v>
      </c>
      <c r="M8" s="59">
        <v>4767042.7680000002</v>
      </c>
      <c r="N8" s="59">
        <v>848156.15500000003</v>
      </c>
      <c r="O8" s="59">
        <v>4703729.37</v>
      </c>
      <c r="P8" s="59">
        <f t="shared" si="0"/>
        <v>99157209.270000011</v>
      </c>
      <c r="Q8" s="69">
        <v>102055965.69225001</v>
      </c>
      <c r="R8" s="68">
        <f>SUM(H8:O8)</f>
        <v>99157209.270000011</v>
      </c>
    </row>
    <row r="9" spans="1:18" ht="15.6" x14ac:dyDescent="0.3">
      <c r="A9" s="34" t="s">
        <v>244</v>
      </c>
      <c r="B9" s="35">
        <v>6015000</v>
      </c>
      <c r="C9" s="35">
        <v>7504181.25</v>
      </c>
      <c r="D9" s="53"/>
      <c r="E9" s="53">
        <f>B6+B7</f>
        <v>57005000</v>
      </c>
      <c r="F9" s="53"/>
      <c r="G9" s="54">
        <v>2017</v>
      </c>
      <c r="H9" s="35">
        <v>20528066.080000002</v>
      </c>
      <c r="I9" s="35">
        <v>34426397.75</v>
      </c>
      <c r="J9" s="35">
        <v>24938155.551999997</v>
      </c>
      <c r="K9" s="35">
        <v>146767.64799999999</v>
      </c>
      <c r="L9" s="35">
        <v>6243921</v>
      </c>
      <c r="M9" s="35">
        <v>2911056.5159999998</v>
      </c>
      <c r="N9" s="35">
        <v>798309.60000000009</v>
      </c>
      <c r="O9" s="35">
        <v>5753011.3370000003</v>
      </c>
      <c r="P9" s="35">
        <f t="shared" si="0"/>
        <v>95745685.482999995</v>
      </c>
      <c r="Q9" s="70">
        <v>102055965.69225001</v>
      </c>
      <c r="R9">
        <f>SUM(H9:O9)</f>
        <v>95745685.482999995</v>
      </c>
    </row>
    <row r="10" spans="1:18" ht="15.6" x14ac:dyDescent="0.3">
      <c r="A10" s="34"/>
      <c r="B10" s="35"/>
      <c r="C10" s="35"/>
      <c r="D10" s="53"/>
      <c r="E10" s="53"/>
      <c r="F10" s="53"/>
      <c r="G10" s="54"/>
      <c r="H10" s="53"/>
      <c r="I10" s="53"/>
      <c r="J10" s="53"/>
      <c r="K10" s="53"/>
      <c r="L10" s="53"/>
      <c r="M10" s="53"/>
      <c r="N10" s="53"/>
      <c r="O10" s="53"/>
      <c r="P10" s="53"/>
      <c r="Q10" s="49"/>
    </row>
    <row r="11" spans="1:18" ht="15.6" x14ac:dyDescent="0.3">
      <c r="A11" s="34"/>
      <c r="B11" s="35"/>
      <c r="C11" s="35"/>
      <c r="D11" s="53"/>
      <c r="E11" s="53"/>
      <c r="F11" s="53"/>
      <c r="G11" s="54"/>
      <c r="H11" s="48"/>
      <c r="I11" s="48" t="s">
        <v>397</v>
      </c>
      <c r="J11" s="53"/>
      <c r="K11" s="53"/>
      <c r="L11" s="53"/>
      <c r="M11" s="53"/>
      <c r="N11" s="53"/>
      <c r="O11" s="53"/>
      <c r="P11" s="53"/>
      <c r="Q11" s="64">
        <f>AVERAGE(P6:P9)</f>
        <v>99631865.325000003</v>
      </c>
      <c r="R11" s="65" t="s">
        <v>394</v>
      </c>
    </row>
    <row r="12" spans="1:18" ht="15.6" x14ac:dyDescent="0.3">
      <c r="A12" s="34"/>
      <c r="B12" s="35"/>
      <c r="C12" s="35"/>
      <c r="D12" s="53"/>
      <c r="E12" s="53"/>
      <c r="F12" s="53"/>
      <c r="G12" s="54"/>
      <c r="H12" s="82">
        <v>2020</v>
      </c>
      <c r="I12" s="48">
        <f>I6+J6</f>
        <v>59003410.195999995</v>
      </c>
      <c r="J12" s="53"/>
      <c r="K12" s="53"/>
      <c r="L12" s="53"/>
      <c r="M12" s="53"/>
      <c r="N12" s="53"/>
      <c r="O12" s="53"/>
      <c r="P12" s="53"/>
      <c r="Q12" s="49"/>
    </row>
    <row r="13" spans="1:18" ht="15.6" x14ac:dyDescent="0.3">
      <c r="A13" s="34"/>
      <c r="B13" s="35"/>
      <c r="C13" s="35"/>
      <c r="D13" s="53"/>
      <c r="E13" s="53"/>
      <c r="F13" s="53"/>
      <c r="G13" s="54"/>
      <c r="H13" s="82">
        <v>2019</v>
      </c>
      <c r="I13" s="48">
        <f t="shared" ref="I13:I14" si="1">I7+J7</f>
        <v>58185470.405000001</v>
      </c>
      <c r="J13" s="53"/>
      <c r="K13" s="53"/>
      <c r="L13" s="53"/>
      <c r="M13" s="53"/>
      <c r="N13" s="53"/>
      <c r="O13" s="53"/>
      <c r="P13" s="53"/>
      <c r="Q13" s="49"/>
    </row>
    <row r="14" spans="1:18" ht="15.6" x14ac:dyDescent="0.3">
      <c r="A14" s="34"/>
      <c r="B14" s="35"/>
      <c r="C14" s="35"/>
      <c r="D14" s="53"/>
      <c r="E14" s="53"/>
      <c r="F14" s="53"/>
      <c r="G14" s="54"/>
      <c r="H14" s="82">
        <v>2018</v>
      </c>
      <c r="I14" s="48">
        <f t="shared" si="1"/>
        <v>57877098.231000006</v>
      </c>
      <c r="J14" s="53"/>
      <c r="K14" s="53"/>
      <c r="L14" s="53"/>
      <c r="M14" s="53"/>
      <c r="N14" s="53"/>
      <c r="O14" s="53"/>
      <c r="P14" s="53"/>
      <c r="Q14" s="49"/>
    </row>
    <row r="15" spans="1:18" ht="15.6" x14ac:dyDescent="0.3">
      <c r="A15" s="34" t="s">
        <v>245</v>
      </c>
      <c r="B15" s="35">
        <v>2070000</v>
      </c>
      <c r="C15" s="35">
        <v>1764187.96</v>
      </c>
      <c r="D15" s="53"/>
      <c r="E15" s="53"/>
      <c r="F15" s="53"/>
      <c r="G15" s="53"/>
    </row>
    <row r="16" spans="1:18" ht="15.6" x14ac:dyDescent="0.3">
      <c r="A16" s="34" t="s">
        <v>246</v>
      </c>
      <c r="B16" s="35">
        <v>2810000</v>
      </c>
      <c r="C16" s="35">
        <v>3010571.588</v>
      </c>
      <c r="D16" s="53"/>
      <c r="E16" s="53"/>
      <c r="F16" s="53"/>
      <c r="G16" s="53"/>
    </row>
    <row r="17" spans="1:12" ht="31.2" x14ac:dyDescent="0.3">
      <c r="A17" s="34" t="s">
        <v>247</v>
      </c>
      <c r="B17" s="35">
        <v>1390000</v>
      </c>
      <c r="C17" s="35">
        <v>1756471.18</v>
      </c>
      <c r="D17" s="53"/>
      <c r="E17" s="53"/>
      <c r="F17" s="53"/>
      <c r="G17" s="35"/>
      <c r="H17" s="56" t="s">
        <v>98</v>
      </c>
      <c r="I17" s="55" t="s">
        <v>106</v>
      </c>
      <c r="J17" s="56" t="s">
        <v>132</v>
      </c>
      <c r="K17" s="56" t="s">
        <v>403</v>
      </c>
      <c r="L17" s="56" t="s">
        <v>404</v>
      </c>
    </row>
    <row r="18" spans="1:12" ht="15.6" x14ac:dyDescent="0.3">
      <c r="A18" s="34" t="s">
        <v>10</v>
      </c>
      <c r="B18" s="35">
        <v>800000</v>
      </c>
      <c r="C18" s="35">
        <v>848156.15500000003</v>
      </c>
      <c r="D18" s="53"/>
      <c r="E18" s="53"/>
      <c r="F18" s="53"/>
      <c r="G18" s="93">
        <v>2020</v>
      </c>
      <c r="H18" s="35">
        <v>1403498.236</v>
      </c>
      <c r="I18" s="48">
        <v>3088662</v>
      </c>
      <c r="J18" s="35">
        <v>4238201.8560000006</v>
      </c>
      <c r="K18" s="35">
        <v>471301</v>
      </c>
      <c r="L18" s="91">
        <v>576583</v>
      </c>
    </row>
    <row r="19" spans="1:12" ht="15.6" x14ac:dyDescent="0.3">
      <c r="A19" s="34" t="s">
        <v>15</v>
      </c>
      <c r="B19" s="35">
        <v>7230000</v>
      </c>
      <c r="C19" s="35">
        <v>4703729.37</v>
      </c>
      <c r="D19" s="81" t="s">
        <v>398</v>
      </c>
      <c r="E19" s="53"/>
      <c r="F19" s="53"/>
      <c r="G19" s="93">
        <v>2019</v>
      </c>
      <c r="H19" s="35">
        <v>1736441.05</v>
      </c>
      <c r="I19" s="48">
        <v>6000000</v>
      </c>
      <c r="J19" s="35">
        <v>8646052.1449999996</v>
      </c>
      <c r="K19" s="35">
        <v>509444</v>
      </c>
      <c r="L19" s="91">
        <v>738308.83100000001</v>
      </c>
    </row>
    <row r="20" spans="1:12" ht="15.6" x14ac:dyDescent="0.3">
      <c r="A20" s="34" t="s">
        <v>11</v>
      </c>
      <c r="B20" s="35">
        <v>97230000</v>
      </c>
      <c r="C20" s="48">
        <v>105250272.27000001</v>
      </c>
      <c r="D20" s="81">
        <f>C20-6093063</f>
        <v>99157209.270000011</v>
      </c>
      <c r="E20" s="53"/>
      <c r="F20" s="53"/>
      <c r="G20" s="93">
        <v>2018</v>
      </c>
      <c r="H20" s="35">
        <v>1112517</v>
      </c>
      <c r="I20" s="48">
        <v>4396871</v>
      </c>
      <c r="J20" s="76">
        <v>8077936.0689999983</v>
      </c>
      <c r="K20" s="76">
        <v>778505</v>
      </c>
      <c r="L20" s="65"/>
    </row>
    <row r="21" spans="1:12" ht="15.6" x14ac:dyDescent="0.3">
      <c r="A21" s="34" t="s">
        <v>104</v>
      </c>
      <c r="B21" s="48">
        <f>B20-H3</f>
        <v>91136937</v>
      </c>
      <c r="C21" s="47"/>
      <c r="D21" s="84"/>
      <c r="E21" s="52"/>
      <c r="F21" s="52"/>
      <c r="G21" s="54">
        <v>2017</v>
      </c>
      <c r="H21" s="92"/>
      <c r="I21" s="92">
        <v>7890134</v>
      </c>
      <c r="J21" s="92">
        <v>7282800.881000001</v>
      </c>
      <c r="K21" s="92"/>
    </row>
    <row r="22" spans="1:12" ht="15.6" x14ac:dyDescent="0.3">
      <c r="A22" s="34" t="s">
        <v>248</v>
      </c>
      <c r="B22" s="35">
        <v>8000000</v>
      </c>
      <c r="C22" s="35">
        <v>4396871</v>
      </c>
      <c r="D22" s="53"/>
      <c r="E22" s="53"/>
      <c r="F22" s="53"/>
      <c r="G22" s="53"/>
    </row>
    <row r="23" spans="1:12" ht="15.6" x14ac:dyDescent="0.3">
      <c r="A23" s="58" t="s">
        <v>106</v>
      </c>
      <c r="B23" s="59">
        <v>8000000</v>
      </c>
      <c r="C23" s="59">
        <v>4396871</v>
      </c>
      <c r="D23" s="60"/>
      <c r="E23" s="60"/>
      <c r="F23" s="60"/>
      <c r="G23" s="60"/>
    </row>
    <row r="24" spans="1:12" ht="15.6" x14ac:dyDescent="0.3">
      <c r="A24" s="34" t="s">
        <v>249</v>
      </c>
      <c r="B24" s="34"/>
      <c r="C24" s="34"/>
      <c r="D24" s="52"/>
      <c r="E24" s="52"/>
      <c r="F24" s="52"/>
      <c r="G24" s="52"/>
    </row>
    <row r="25" spans="1:12" ht="15.6" x14ac:dyDescent="0.3">
      <c r="A25" s="34" t="s">
        <v>111</v>
      </c>
      <c r="B25" s="34"/>
      <c r="C25" s="34"/>
      <c r="D25" s="52"/>
      <c r="E25" s="52"/>
      <c r="F25" s="52"/>
      <c r="G25" s="52"/>
    </row>
    <row r="26" spans="1:12" ht="15.6" x14ac:dyDescent="0.3">
      <c r="A26" s="34" t="s">
        <v>250</v>
      </c>
      <c r="B26" s="35">
        <v>55000</v>
      </c>
      <c r="C26" s="35">
        <v>56619.150999999998</v>
      </c>
      <c r="D26" s="53"/>
      <c r="E26" s="53"/>
      <c r="F26" s="53"/>
      <c r="G26" s="53"/>
    </row>
    <row r="27" spans="1:12" ht="15.6" x14ac:dyDescent="0.3">
      <c r="A27" s="34" t="s">
        <v>251</v>
      </c>
      <c r="B27" s="35">
        <v>1100000</v>
      </c>
      <c r="C27" s="35">
        <v>969930.60499999998</v>
      </c>
      <c r="D27" s="53"/>
      <c r="E27" s="53"/>
      <c r="F27" s="53"/>
      <c r="G27" s="53"/>
    </row>
    <row r="28" spans="1:12" ht="15.6" x14ac:dyDescent="0.3">
      <c r="A28" s="34" t="s">
        <v>252</v>
      </c>
      <c r="B28" s="35">
        <v>1150000</v>
      </c>
      <c r="C28" s="61">
        <v>1083132.7820000001</v>
      </c>
      <c r="D28" s="77"/>
      <c r="E28" s="77"/>
      <c r="F28" s="77"/>
      <c r="G28" s="53"/>
    </row>
    <row r="29" spans="1:12" ht="15.6" x14ac:dyDescent="0.3">
      <c r="A29" s="34" t="s">
        <v>253</v>
      </c>
      <c r="B29" s="35">
        <v>1103500</v>
      </c>
      <c r="C29" s="35">
        <v>797400.26500000001</v>
      </c>
      <c r="D29" s="53"/>
      <c r="E29" s="53"/>
      <c r="F29" s="53"/>
      <c r="G29" s="53"/>
    </row>
    <row r="30" spans="1:12" ht="15.6" x14ac:dyDescent="0.3">
      <c r="A30" s="34" t="s">
        <v>254</v>
      </c>
      <c r="B30" s="35">
        <v>720000</v>
      </c>
      <c r="C30" s="35">
        <v>723924.53300000005</v>
      </c>
      <c r="D30" s="53"/>
      <c r="E30" s="53"/>
      <c r="F30" s="53"/>
      <c r="G30" s="53"/>
    </row>
    <row r="31" spans="1:12" ht="15.6" x14ac:dyDescent="0.3">
      <c r="A31" s="34" t="s">
        <v>255</v>
      </c>
      <c r="B31" s="35">
        <v>178000</v>
      </c>
      <c r="C31" s="35">
        <v>159576.04500000001</v>
      </c>
      <c r="D31" s="53"/>
      <c r="E31" s="53"/>
      <c r="F31" s="53"/>
      <c r="G31" s="53"/>
    </row>
    <row r="32" spans="1:12" ht="15.6" x14ac:dyDescent="0.3">
      <c r="A32" s="34" t="s">
        <v>256</v>
      </c>
      <c r="B32" s="35">
        <v>80000</v>
      </c>
      <c r="C32" s="35">
        <v>66067.45</v>
      </c>
      <c r="D32" s="53"/>
      <c r="E32" s="53"/>
      <c r="F32" s="53"/>
      <c r="G32" s="53"/>
    </row>
    <row r="33" spans="1:10" ht="15.6" x14ac:dyDescent="0.3">
      <c r="A33" s="34" t="s">
        <v>257</v>
      </c>
      <c r="B33" s="35">
        <v>450000</v>
      </c>
      <c r="C33" s="35">
        <v>341975.90600000002</v>
      </c>
      <c r="D33" s="53"/>
      <c r="E33" s="53"/>
      <c r="F33" s="53"/>
      <c r="G33" s="53"/>
    </row>
    <row r="34" spans="1:10" ht="15.6" x14ac:dyDescent="0.3">
      <c r="A34" s="34" t="s">
        <v>258</v>
      </c>
      <c r="B34" s="35">
        <v>220000</v>
      </c>
      <c r="C34" s="35">
        <v>217503</v>
      </c>
      <c r="D34" s="53"/>
      <c r="E34" s="53"/>
      <c r="F34" s="53"/>
      <c r="G34" s="53"/>
    </row>
    <row r="35" spans="1:10" ht="15.6" x14ac:dyDescent="0.3">
      <c r="A35" s="34" t="s">
        <v>259</v>
      </c>
      <c r="B35" s="35">
        <v>100000</v>
      </c>
      <c r="C35" s="35">
        <v>111111.35</v>
      </c>
      <c r="D35" s="53"/>
      <c r="E35" s="53"/>
      <c r="F35" s="53"/>
      <c r="G35" s="53"/>
    </row>
    <row r="36" spans="1:10" ht="15.6" x14ac:dyDescent="0.3">
      <c r="A36" s="34" t="s">
        <v>260</v>
      </c>
      <c r="B36" s="35">
        <v>55000</v>
      </c>
      <c r="C36" s="35">
        <v>63160</v>
      </c>
      <c r="D36" s="53"/>
      <c r="E36" s="53"/>
      <c r="F36" s="53"/>
      <c r="G36" s="53"/>
      <c r="H36" s="57" t="s">
        <v>380</v>
      </c>
      <c r="I36" s="57"/>
      <c r="J36" s="57"/>
    </row>
    <row r="37" spans="1:10" ht="15.6" x14ac:dyDescent="0.3">
      <c r="A37" s="34" t="s">
        <v>261</v>
      </c>
      <c r="B37" s="35">
        <v>1300000</v>
      </c>
      <c r="C37" s="35">
        <v>0</v>
      </c>
      <c r="D37" s="53"/>
      <c r="E37" s="53"/>
      <c r="F37" s="53"/>
      <c r="G37" s="53"/>
    </row>
    <row r="38" spans="1:10" ht="15.6" x14ac:dyDescent="0.3">
      <c r="A38" s="34" t="s">
        <v>262</v>
      </c>
      <c r="B38" s="35">
        <v>260000</v>
      </c>
      <c r="C38" s="35">
        <v>260000</v>
      </c>
      <c r="D38" s="53"/>
      <c r="E38" s="53"/>
      <c r="F38" s="53"/>
      <c r="G38" s="53"/>
    </row>
    <row r="39" spans="1:10" ht="15.6" x14ac:dyDescent="0.3">
      <c r="A39" s="75" t="s">
        <v>125</v>
      </c>
      <c r="B39" s="59">
        <v>6771500</v>
      </c>
      <c r="C39" s="59">
        <v>4850401.0870000003</v>
      </c>
      <c r="D39" s="60"/>
      <c r="E39" s="60"/>
      <c r="F39" s="60"/>
      <c r="G39" s="60"/>
    </row>
    <row r="40" spans="1:10" ht="15.6" x14ac:dyDescent="0.3">
      <c r="A40" s="34" t="s">
        <v>126</v>
      </c>
      <c r="B40" s="34"/>
      <c r="C40" s="78">
        <v>2018</v>
      </c>
      <c r="D40" s="79">
        <v>2019</v>
      </c>
      <c r="E40" s="79">
        <v>2020</v>
      </c>
      <c r="F40" s="52"/>
      <c r="G40" s="52"/>
    </row>
    <row r="41" spans="1:10" ht="15.6" x14ac:dyDescent="0.3">
      <c r="A41" s="34" t="s">
        <v>263</v>
      </c>
      <c r="B41" s="35">
        <v>582500</v>
      </c>
      <c r="C41" s="35">
        <v>691522.43499999994</v>
      </c>
      <c r="D41" s="35">
        <v>562221.49</v>
      </c>
      <c r="E41" s="35">
        <v>432485.49800000002</v>
      </c>
      <c r="F41" s="53"/>
      <c r="G41" s="53"/>
    </row>
    <row r="42" spans="1:10" ht="15.6" x14ac:dyDescent="0.3">
      <c r="A42" s="34" t="s">
        <v>264</v>
      </c>
      <c r="B42" s="35">
        <v>1539000</v>
      </c>
      <c r="C42" s="35">
        <v>1670901.8390000002</v>
      </c>
      <c r="D42" s="35">
        <v>1459985.898</v>
      </c>
      <c r="E42" s="35">
        <v>604584.28700000001</v>
      </c>
      <c r="F42" s="53"/>
      <c r="G42" s="53"/>
    </row>
    <row r="43" spans="1:10" ht="15.6" x14ac:dyDescent="0.3">
      <c r="A43" s="34" t="s">
        <v>265</v>
      </c>
      <c r="B43" s="35">
        <v>1100000</v>
      </c>
      <c r="C43" s="80">
        <v>6863819.6629999997</v>
      </c>
      <c r="D43" s="35">
        <v>310453.75099999999</v>
      </c>
      <c r="E43" s="35">
        <v>69527.25</v>
      </c>
      <c r="F43" s="53"/>
      <c r="G43" s="53"/>
    </row>
    <row r="44" spans="1:10" ht="15.6" x14ac:dyDescent="0.3">
      <c r="A44" s="34" t="s">
        <v>266</v>
      </c>
      <c r="B44" s="35">
        <v>270000</v>
      </c>
      <c r="C44" s="35">
        <v>1291.0450000000001</v>
      </c>
      <c r="D44" s="35">
        <v>3547.0569999999998</v>
      </c>
      <c r="E44" s="35">
        <v>5422.5749999999998</v>
      </c>
      <c r="F44" s="71" t="s">
        <v>400</v>
      </c>
      <c r="G44" s="71"/>
      <c r="H44" s="73"/>
      <c r="I44" s="73"/>
      <c r="J44" s="73"/>
    </row>
    <row r="45" spans="1:10" ht="15.6" x14ac:dyDescent="0.3">
      <c r="A45" s="34" t="s">
        <v>131</v>
      </c>
      <c r="B45" s="35">
        <v>3491500</v>
      </c>
      <c r="C45" s="80">
        <v>9227534.9819999989</v>
      </c>
      <c r="D45" s="35">
        <v>2336208.196</v>
      </c>
      <c r="E45" s="35">
        <v>1112019.6100000001</v>
      </c>
      <c r="F45" s="53"/>
      <c r="G45" s="53"/>
    </row>
    <row r="46" spans="1:10" ht="15.6" x14ac:dyDescent="0.3">
      <c r="A46" s="34" t="s">
        <v>132</v>
      </c>
      <c r="B46" s="35">
        <v>10263000</v>
      </c>
      <c r="C46" s="35">
        <v>14077936.068999998</v>
      </c>
      <c r="D46" s="35">
        <v>8646052.1449999996</v>
      </c>
      <c r="E46" s="35">
        <v>4238201.8560000006</v>
      </c>
      <c r="F46" s="109" t="s">
        <v>131</v>
      </c>
      <c r="G46" s="110"/>
      <c r="H46" s="110"/>
      <c r="I46" s="72">
        <f>C45-6000000</f>
        <v>3227534.9819999989</v>
      </c>
    </row>
    <row r="47" spans="1:10" ht="31.2" x14ac:dyDescent="0.3">
      <c r="A47" s="34" t="s">
        <v>133</v>
      </c>
      <c r="B47" s="35">
        <v>115493000</v>
      </c>
      <c r="C47" s="35">
        <v>123725079.33900002</v>
      </c>
      <c r="D47" s="81">
        <f>C47-H3</f>
        <v>117632016.33900002</v>
      </c>
      <c r="E47" s="90" t="s">
        <v>401</v>
      </c>
      <c r="F47" s="109" t="s">
        <v>132</v>
      </c>
      <c r="G47" s="110"/>
      <c r="H47" s="73"/>
      <c r="I47" s="72">
        <f>C46-6000000</f>
        <v>8077936.0689999983</v>
      </c>
    </row>
    <row r="48" spans="1:10" ht="31.2" x14ac:dyDescent="0.3">
      <c r="A48" s="34"/>
      <c r="B48" s="59"/>
      <c r="C48" s="55" t="s">
        <v>402</v>
      </c>
      <c r="D48" s="81">
        <f>D47-6000000</f>
        <v>111632016.33900002</v>
      </c>
      <c r="E48" s="53"/>
      <c r="F48" s="109" t="s">
        <v>133</v>
      </c>
      <c r="G48" s="110"/>
      <c r="H48" s="110"/>
      <c r="I48" s="72">
        <f>D48</f>
        <v>111632016.33900002</v>
      </c>
    </row>
    <row r="49" spans="1:24" ht="15.6" x14ac:dyDescent="0.3">
      <c r="A49" s="34" t="s">
        <v>134</v>
      </c>
      <c r="D49" s="52"/>
      <c r="E49" s="52"/>
      <c r="F49" s="52"/>
      <c r="G49" s="52"/>
    </row>
    <row r="50" spans="1:24" ht="15.6" x14ac:dyDescent="0.3">
      <c r="A50" s="34" t="s">
        <v>135</v>
      </c>
      <c r="B50" s="35">
        <v>42900000</v>
      </c>
      <c r="C50" s="35">
        <v>0</v>
      </c>
      <c r="D50" s="53"/>
      <c r="E50" s="53"/>
      <c r="F50" s="53"/>
      <c r="G50" s="53"/>
    </row>
    <row r="51" spans="1:24" ht="15.6" x14ac:dyDescent="0.3">
      <c r="A51" s="34" t="s">
        <v>136</v>
      </c>
      <c r="B51" s="35">
        <v>27107000</v>
      </c>
      <c r="C51" s="35">
        <v>0</v>
      </c>
      <c r="D51" s="53"/>
      <c r="E51" s="53"/>
      <c r="F51" s="53"/>
      <c r="G51" s="53"/>
    </row>
    <row r="52" spans="1:24" ht="15.6" x14ac:dyDescent="0.3">
      <c r="A52" s="34" t="s">
        <v>137</v>
      </c>
      <c r="B52" s="35">
        <v>70007000</v>
      </c>
      <c r="C52" s="35">
        <v>0</v>
      </c>
      <c r="D52" s="53"/>
      <c r="E52" s="53"/>
      <c r="F52" s="53"/>
      <c r="G52" s="53"/>
    </row>
    <row r="53" spans="1:24" ht="15.6" x14ac:dyDescent="0.3">
      <c r="A53" s="34" t="s">
        <v>138</v>
      </c>
      <c r="B53" s="35">
        <v>185500000</v>
      </c>
      <c r="C53" s="35">
        <v>123725079.339</v>
      </c>
      <c r="D53" s="53"/>
      <c r="E53" s="53"/>
      <c r="F53" s="53"/>
      <c r="G53" s="53"/>
    </row>
    <row r="55" spans="1:24" ht="78" x14ac:dyDescent="0.3">
      <c r="A55" s="38" t="s">
        <v>0</v>
      </c>
      <c r="B55" s="39" t="s">
        <v>101</v>
      </c>
      <c r="C55" s="39" t="s">
        <v>238</v>
      </c>
      <c r="D55" s="51"/>
      <c r="E55" s="51"/>
      <c r="F55" s="51"/>
      <c r="G55" s="51"/>
      <c r="H55" s="56" t="s">
        <v>381</v>
      </c>
      <c r="I55" s="62" t="s">
        <v>382</v>
      </c>
      <c r="J55" s="63" t="s">
        <v>383</v>
      </c>
      <c r="K55" s="62" t="s">
        <v>384</v>
      </c>
      <c r="L55" s="62" t="s">
        <v>385</v>
      </c>
      <c r="M55" s="75" t="s">
        <v>191</v>
      </c>
      <c r="N55" s="56" t="s">
        <v>391</v>
      </c>
      <c r="O55" s="75" t="s">
        <v>390</v>
      </c>
      <c r="P55" s="56" t="s">
        <v>389</v>
      </c>
      <c r="Q55" s="56" t="s">
        <v>204</v>
      </c>
      <c r="R55" s="56" t="s">
        <v>208</v>
      </c>
      <c r="S55" s="56" t="s">
        <v>213</v>
      </c>
      <c r="T55" s="56" t="s">
        <v>388</v>
      </c>
      <c r="U55" s="56" t="s">
        <v>387</v>
      </c>
      <c r="V55" s="56" t="s">
        <v>220</v>
      </c>
      <c r="W55" s="56" t="s">
        <v>386</v>
      </c>
      <c r="X55" s="74"/>
    </row>
    <row r="56" spans="1:24" ht="15.6" x14ac:dyDescent="0.3">
      <c r="A56" s="34" t="s">
        <v>139</v>
      </c>
      <c r="B56" s="34"/>
      <c r="C56" s="34"/>
      <c r="D56" s="52"/>
      <c r="E56" s="52"/>
      <c r="F56" s="52"/>
      <c r="G56" s="54">
        <v>2020</v>
      </c>
      <c r="H56" s="43">
        <v>64305624.321999997</v>
      </c>
      <c r="I56" s="43">
        <v>23174258.151999999</v>
      </c>
      <c r="J56" s="43">
        <v>456309.91600000008</v>
      </c>
      <c r="K56" s="43">
        <v>1873378.0199999998</v>
      </c>
      <c r="L56" s="43">
        <v>5342278.5560000008</v>
      </c>
      <c r="M56" s="43">
        <v>1415149.82</v>
      </c>
      <c r="N56" s="43">
        <v>12357.377</v>
      </c>
      <c r="O56" s="43">
        <v>1471692.335</v>
      </c>
      <c r="P56" s="43">
        <v>168737.21899999998</v>
      </c>
      <c r="Q56" s="43">
        <v>2483634.5440000002</v>
      </c>
      <c r="R56" s="43">
        <v>478986.38300000003</v>
      </c>
      <c r="S56" s="43">
        <v>22877.498000000003</v>
      </c>
      <c r="T56" s="43">
        <v>98247.069999999992</v>
      </c>
      <c r="U56" s="43">
        <v>677619.44</v>
      </c>
      <c r="V56" s="43">
        <v>1250805.3819999998</v>
      </c>
      <c r="W56" s="43">
        <v>399918.46699999995</v>
      </c>
      <c r="X56" s="49">
        <f>SUM(H56:W56)</f>
        <v>103631874.50099994</v>
      </c>
    </row>
    <row r="57" spans="1:24" ht="15.6" x14ac:dyDescent="0.3">
      <c r="A57" s="34" t="s">
        <v>140</v>
      </c>
      <c r="B57" s="34"/>
      <c r="C57" s="34"/>
      <c r="D57" s="52"/>
      <c r="E57" s="52"/>
      <c r="F57" s="52"/>
      <c r="G57" s="54">
        <v>2019</v>
      </c>
      <c r="H57" s="35">
        <v>64317621.682999991</v>
      </c>
      <c r="I57" s="35">
        <v>14599250.090000002</v>
      </c>
      <c r="J57" s="35">
        <v>1122287.6470000001</v>
      </c>
      <c r="K57" s="35">
        <v>11097079.836999999</v>
      </c>
      <c r="L57" s="35">
        <v>6091309.0690000011</v>
      </c>
      <c r="M57" s="35">
        <v>2712482.409</v>
      </c>
      <c r="N57" s="35">
        <v>24860</v>
      </c>
      <c r="O57" s="35">
        <v>3347703.3470000001</v>
      </c>
      <c r="P57" s="35">
        <v>381935.364</v>
      </c>
      <c r="Q57" s="35">
        <v>4514912.5930000003</v>
      </c>
      <c r="R57" s="35">
        <v>612548.728</v>
      </c>
      <c r="S57" s="35">
        <v>262117.53200000001</v>
      </c>
      <c r="T57" s="35">
        <v>290452.49</v>
      </c>
      <c r="U57" s="35">
        <v>1096655.669</v>
      </c>
      <c r="V57" s="35">
        <v>1795815.04</v>
      </c>
      <c r="W57" s="35">
        <v>881340.40800000005</v>
      </c>
      <c r="X57">
        <f>SUM(H57:W57)</f>
        <v>113148371.90599999</v>
      </c>
    </row>
    <row r="58" spans="1:24" ht="15.6" x14ac:dyDescent="0.3">
      <c r="A58" s="34" t="s">
        <v>141</v>
      </c>
      <c r="B58" s="34"/>
      <c r="C58" s="34"/>
      <c r="D58" s="52"/>
      <c r="E58" s="52"/>
      <c r="F58" s="52"/>
      <c r="G58" s="54">
        <v>2018</v>
      </c>
      <c r="H58" s="35">
        <v>64344833.913999997</v>
      </c>
      <c r="I58" s="35">
        <v>16185143.569999998</v>
      </c>
      <c r="J58" s="35">
        <v>1116850.3149999999</v>
      </c>
      <c r="K58" s="35">
        <v>8260274.2599999998</v>
      </c>
      <c r="L58" s="35">
        <v>5892230.3540000003</v>
      </c>
      <c r="M58" s="76">
        <v>1708583.08</v>
      </c>
      <c r="N58" s="35">
        <v>23790.592000000001</v>
      </c>
      <c r="O58" s="76">
        <v>17888140.373999998</v>
      </c>
      <c r="P58" s="35">
        <v>303285.97700000001</v>
      </c>
      <c r="Q58" s="61">
        <v>3418073.483</v>
      </c>
      <c r="R58" s="61">
        <v>463113.70199999993</v>
      </c>
      <c r="S58" s="61">
        <v>205705.171</v>
      </c>
      <c r="T58" s="61">
        <v>271500.43899999995</v>
      </c>
      <c r="U58" s="61">
        <v>626779.06499999994</v>
      </c>
      <c r="V58" s="61">
        <v>2358028.5040000002</v>
      </c>
      <c r="W58" s="61">
        <v>658746.53899999999</v>
      </c>
      <c r="X58" s="49">
        <f>SUM(H58:W58)</f>
        <v>123725079.33899999</v>
      </c>
    </row>
    <row r="59" spans="1:24" ht="15.6" x14ac:dyDescent="0.3">
      <c r="A59" s="34" t="s">
        <v>142</v>
      </c>
      <c r="B59" s="35">
        <v>34136000</v>
      </c>
      <c r="C59" s="35">
        <v>33656441.297999993</v>
      </c>
      <c r="D59" s="53"/>
      <c r="E59" s="53"/>
      <c r="F59" s="53"/>
      <c r="G59" s="54">
        <v>2017</v>
      </c>
      <c r="H59" s="35">
        <v>63150869.670000009</v>
      </c>
      <c r="I59" s="35">
        <v>17779751.630000003</v>
      </c>
      <c r="J59" s="35">
        <v>839442.08400000003</v>
      </c>
      <c r="K59" s="35">
        <v>7855818.6919999998</v>
      </c>
      <c r="L59" s="35">
        <v>5999951.9069999997</v>
      </c>
      <c r="M59" s="35">
        <v>1689252.922</v>
      </c>
      <c r="N59" s="35">
        <v>23114</v>
      </c>
      <c r="O59" s="35">
        <v>6149298.4580000006</v>
      </c>
      <c r="P59" s="35">
        <v>294172.87400000001</v>
      </c>
      <c r="Q59" s="35">
        <v>4868437.7779999999</v>
      </c>
      <c r="R59" s="35">
        <v>492248.12300000002</v>
      </c>
      <c r="S59" s="35">
        <v>147410.21599999999</v>
      </c>
      <c r="T59" s="35">
        <v>245599.61800000002</v>
      </c>
      <c r="U59" s="35">
        <v>463028.11900000001</v>
      </c>
      <c r="V59" s="35">
        <v>3681364.0540000005</v>
      </c>
      <c r="W59" s="35">
        <v>842198.68799999997</v>
      </c>
      <c r="X59" s="49">
        <f>SUM(H59:W59)</f>
        <v>114521958.83300003</v>
      </c>
    </row>
    <row r="60" spans="1:24" ht="15.6" x14ac:dyDescent="0.3">
      <c r="A60" s="34" t="s">
        <v>143</v>
      </c>
      <c r="B60" s="35">
        <v>160000</v>
      </c>
      <c r="C60" s="35">
        <v>159252.41099999999</v>
      </c>
      <c r="D60" s="53"/>
      <c r="E60" s="53"/>
      <c r="F60" s="53"/>
      <c r="G60" s="71" t="s">
        <v>395</v>
      </c>
      <c r="H60" s="72">
        <f>H58-H57</f>
        <v>27212.231000006199</v>
      </c>
      <c r="I60" s="73">
        <f t="shared" ref="I60:W60" si="2">I58-I57</f>
        <v>1585893.4799999967</v>
      </c>
      <c r="J60" s="73">
        <f t="shared" si="2"/>
        <v>-5437.3320000001695</v>
      </c>
      <c r="K60" s="73">
        <f t="shared" si="2"/>
        <v>-2836805.5769999996</v>
      </c>
      <c r="L60" s="73">
        <f t="shared" si="2"/>
        <v>-199078.71500000078</v>
      </c>
      <c r="M60" s="73">
        <f t="shared" si="2"/>
        <v>-1003899.3289999999</v>
      </c>
      <c r="N60" s="73">
        <f t="shared" si="2"/>
        <v>-1069.4079999999994</v>
      </c>
      <c r="O60" s="73">
        <f t="shared" si="2"/>
        <v>14540437.026999999</v>
      </c>
      <c r="P60" s="73">
        <f t="shared" si="2"/>
        <v>-78649.386999999988</v>
      </c>
      <c r="Q60" s="73">
        <f t="shared" si="2"/>
        <v>-1096839.1100000003</v>
      </c>
      <c r="R60" s="73">
        <f t="shared" si="2"/>
        <v>-149435.02600000007</v>
      </c>
      <c r="S60" s="73">
        <f t="shared" si="2"/>
        <v>-56412.361000000004</v>
      </c>
      <c r="T60" s="73">
        <f t="shared" si="2"/>
        <v>-18952.051000000036</v>
      </c>
      <c r="U60" s="73">
        <f t="shared" si="2"/>
        <v>-469876.60400000005</v>
      </c>
      <c r="V60" s="73">
        <f t="shared" si="2"/>
        <v>562213.46400000015</v>
      </c>
      <c r="W60" s="73">
        <f t="shared" si="2"/>
        <v>-222593.86900000006</v>
      </c>
    </row>
    <row r="61" spans="1:24" ht="15.6" x14ac:dyDescent="0.3">
      <c r="A61" s="34" t="s">
        <v>144</v>
      </c>
      <c r="B61" s="35">
        <v>20224000</v>
      </c>
      <c r="C61" s="35">
        <v>18542278.803000003</v>
      </c>
      <c r="D61" s="53"/>
      <c r="E61" s="53"/>
      <c r="F61" s="53"/>
      <c r="G61" s="53"/>
    </row>
    <row r="62" spans="1:24" ht="15.6" x14ac:dyDescent="0.3">
      <c r="A62" s="34" t="s">
        <v>145</v>
      </c>
      <c r="B62" s="35">
        <v>12700000</v>
      </c>
      <c r="C62" s="35">
        <v>11891515.427999999</v>
      </c>
      <c r="D62" s="53"/>
      <c r="E62" s="53"/>
      <c r="F62" s="53"/>
      <c r="G62" s="53"/>
    </row>
    <row r="63" spans="1:24" ht="15.6" x14ac:dyDescent="0.3">
      <c r="A63" s="34" t="s">
        <v>146</v>
      </c>
      <c r="B63" s="35">
        <v>100000</v>
      </c>
      <c r="C63" s="35">
        <v>95345.974000000002</v>
      </c>
      <c r="D63" s="53"/>
      <c r="E63" s="53"/>
      <c r="F63" s="53"/>
      <c r="G63" s="53"/>
    </row>
    <row r="64" spans="1:24" ht="15.6" x14ac:dyDescent="0.3">
      <c r="A64" s="34" t="s">
        <v>268</v>
      </c>
      <c r="B64" s="35">
        <v>67320000</v>
      </c>
      <c r="C64" s="61">
        <v>64344833.913999997</v>
      </c>
      <c r="D64" s="77"/>
      <c r="E64" s="77"/>
      <c r="F64" s="77"/>
      <c r="G64" s="53"/>
    </row>
    <row r="65" spans="1:13" ht="15.6" x14ac:dyDescent="0.3">
      <c r="A65" s="34" t="s">
        <v>269</v>
      </c>
      <c r="B65" s="35"/>
      <c r="C65" s="35"/>
      <c r="D65" s="53"/>
      <c r="E65" s="53"/>
      <c r="F65" s="53"/>
      <c r="G65" s="53"/>
    </row>
    <row r="66" spans="1:13" ht="15.6" x14ac:dyDescent="0.3">
      <c r="A66" s="34" t="s">
        <v>149</v>
      </c>
      <c r="B66" s="35">
        <v>950000</v>
      </c>
      <c r="C66" s="35">
        <v>892469.70799999998</v>
      </c>
      <c r="D66" s="53">
        <f>B66-C66</f>
        <v>57530.292000000016</v>
      </c>
      <c r="E66" s="53"/>
      <c r="F66" s="53"/>
      <c r="G66" s="53"/>
    </row>
    <row r="67" spans="1:13" ht="15.6" x14ac:dyDescent="0.3">
      <c r="A67" s="34" t="s">
        <v>150</v>
      </c>
      <c r="B67" s="35">
        <v>4500000</v>
      </c>
      <c r="C67" s="35">
        <v>4418694.2139999997</v>
      </c>
      <c r="D67" s="53">
        <f t="shared" ref="D67:D71" si="3">B67-C67</f>
        <v>81305.786000000313</v>
      </c>
      <c r="E67" s="53"/>
      <c r="F67" s="53"/>
      <c r="G67" s="53"/>
    </row>
    <row r="68" spans="1:13" ht="15.6" x14ac:dyDescent="0.3">
      <c r="A68" s="34" t="s">
        <v>151</v>
      </c>
      <c r="B68" s="35">
        <v>5020000</v>
      </c>
      <c r="C68" s="35">
        <v>5004270</v>
      </c>
      <c r="D68" s="53">
        <f t="shared" si="3"/>
        <v>15730</v>
      </c>
      <c r="E68" s="53"/>
      <c r="F68" s="53"/>
      <c r="G68" s="53"/>
      <c r="H68" s="121" t="s">
        <v>419</v>
      </c>
      <c r="I68" s="121"/>
      <c r="J68" s="121"/>
      <c r="K68" s="121"/>
      <c r="L68" s="121"/>
    </row>
    <row r="69" spans="1:13" ht="15.6" x14ac:dyDescent="0.3">
      <c r="A69" s="34" t="s">
        <v>152</v>
      </c>
      <c r="B69" s="35">
        <v>39000</v>
      </c>
      <c r="C69" s="35">
        <v>39000</v>
      </c>
      <c r="D69" s="53">
        <f t="shared" si="3"/>
        <v>0</v>
      </c>
      <c r="E69" s="53"/>
      <c r="F69" s="53"/>
      <c r="G69" s="53"/>
      <c r="H69" s="122"/>
      <c r="I69" s="123" t="s">
        <v>299</v>
      </c>
      <c r="J69" s="123"/>
      <c r="K69" s="123" t="s">
        <v>297</v>
      </c>
      <c r="L69" s="123"/>
    </row>
    <row r="70" spans="1:13" ht="15.6" x14ac:dyDescent="0.3">
      <c r="A70" s="34" t="s">
        <v>153</v>
      </c>
      <c r="B70" s="35">
        <v>9300000</v>
      </c>
      <c r="C70" s="35">
        <v>5830709.648</v>
      </c>
      <c r="D70" s="53">
        <f t="shared" si="3"/>
        <v>3469290.352</v>
      </c>
      <c r="E70" s="53"/>
      <c r="F70" s="53"/>
      <c r="G70" s="53"/>
      <c r="H70" s="122"/>
      <c r="I70" s="124" t="s">
        <v>415</v>
      </c>
      <c r="J70" s="124" t="s">
        <v>416</v>
      </c>
      <c r="K70" s="124" t="s">
        <v>415</v>
      </c>
      <c r="L70" s="124" t="s">
        <v>416</v>
      </c>
    </row>
    <row r="71" spans="1:13" ht="15.6" x14ac:dyDescent="0.3">
      <c r="A71" s="34" t="s">
        <v>154</v>
      </c>
      <c r="B71" s="35">
        <v>19809000</v>
      </c>
      <c r="C71" s="61">
        <v>16185143.569999998</v>
      </c>
      <c r="D71" s="77">
        <f t="shared" si="3"/>
        <v>3623856.4300000016</v>
      </c>
      <c r="E71" s="77"/>
      <c r="F71" s="77"/>
      <c r="H71" s="119" t="s">
        <v>417</v>
      </c>
      <c r="I71" s="118">
        <v>9300000</v>
      </c>
      <c r="J71" s="118">
        <v>5830709.648</v>
      </c>
      <c r="K71" s="118">
        <v>5020000</v>
      </c>
      <c r="L71" s="118">
        <v>5004270</v>
      </c>
      <c r="M71">
        <v>2018</v>
      </c>
    </row>
    <row r="72" spans="1:13" ht="15.6" x14ac:dyDescent="0.3">
      <c r="A72" s="34" t="s">
        <v>155</v>
      </c>
      <c r="B72" s="34"/>
      <c r="C72" s="34"/>
      <c r="D72" s="52"/>
      <c r="E72" s="52"/>
      <c r="F72" s="52"/>
      <c r="H72" s="120">
        <v>2019</v>
      </c>
      <c r="I72" s="118">
        <v>6000000</v>
      </c>
      <c r="J72" s="118">
        <v>3972349.054</v>
      </c>
      <c r="K72" s="118">
        <v>5270000</v>
      </c>
      <c r="L72" s="118">
        <v>5258417.08</v>
      </c>
      <c r="M72">
        <v>2019</v>
      </c>
    </row>
    <row r="73" spans="1:13" ht="15.6" x14ac:dyDescent="0.3">
      <c r="A73" s="34" t="s">
        <v>270</v>
      </c>
      <c r="B73" s="35">
        <v>1645000</v>
      </c>
      <c r="C73" s="35">
        <v>207428.201</v>
      </c>
      <c r="D73" s="53"/>
      <c r="E73" s="53"/>
      <c r="F73" s="53"/>
      <c r="H73" s="119" t="s">
        <v>418</v>
      </c>
      <c r="I73" s="118">
        <v>9500000</v>
      </c>
      <c r="J73" s="118">
        <v>9500000</v>
      </c>
      <c r="K73" s="118">
        <v>8260000</v>
      </c>
      <c r="L73" s="118">
        <v>8258613.9199999999</v>
      </c>
      <c r="M73">
        <v>2020</v>
      </c>
    </row>
    <row r="74" spans="1:13" ht="15.6" x14ac:dyDescent="0.3">
      <c r="A74" s="34" t="s">
        <v>157</v>
      </c>
      <c r="B74" s="35">
        <v>131500</v>
      </c>
      <c r="C74" s="35">
        <v>4708.3500000000004</v>
      </c>
      <c r="D74" s="53"/>
      <c r="E74" s="53"/>
      <c r="F74" s="53"/>
      <c r="J74" s="117"/>
    </row>
    <row r="75" spans="1:13" ht="15.6" x14ac:dyDescent="0.3">
      <c r="A75" s="34" t="s">
        <v>158</v>
      </c>
      <c r="B75" s="35">
        <v>93800</v>
      </c>
      <c r="C75" s="35">
        <v>55658.3</v>
      </c>
      <c r="D75" s="53"/>
      <c r="E75" s="53"/>
      <c r="J75" s="117"/>
    </row>
    <row r="76" spans="1:13" ht="15.6" x14ac:dyDescent="0.3">
      <c r="A76" s="34" t="s">
        <v>159</v>
      </c>
      <c r="B76" s="35">
        <v>497500</v>
      </c>
      <c r="C76" s="35">
        <v>93727.517999999996</v>
      </c>
      <c r="D76" s="53"/>
      <c r="E76" s="53"/>
      <c r="F76" s="53">
        <v>5270000</v>
      </c>
      <c r="G76">
        <v>5258417.08</v>
      </c>
      <c r="J76" s="117"/>
    </row>
    <row r="77" spans="1:13" ht="15.6" x14ac:dyDescent="0.3">
      <c r="A77" s="34" t="s">
        <v>160</v>
      </c>
      <c r="B77" s="35">
        <v>850300</v>
      </c>
      <c r="C77" s="35">
        <v>236586.31400000001</v>
      </c>
      <c r="D77" s="53"/>
      <c r="E77" s="53"/>
      <c r="J77" s="117"/>
    </row>
    <row r="78" spans="1:13" ht="15.6" x14ac:dyDescent="0.3">
      <c r="A78" s="34" t="s">
        <v>161</v>
      </c>
      <c r="B78" s="35">
        <v>1020000</v>
      </c>
      <c r="C78" s="35">
        <v>198708.83500000002</v>
      </c>
      <c r="D78" s="53"/>
      <c r="E78" s="53"/>
      <c r="F78" s="53"/>
      <c r="J78" s="117"/>
    </row>
    <row r="79" spans="1:13" ht="15.6" x14ac:dyDescent="0.3">
      <c r="A79" s="34" t="s">
        <v>162</v>
      </c>
      <c r="B79" s="35">
        <v>198200</v>
      </c>
      <c r="C79" s="35">
        <v>44182.194000000003</v>
      </c>
      <c r="D79" s="53"/>
      <c r="E79" s="53"/>
      <c r="F79" s="53"/>
      <c r="G79" s="53"/>
      <c r="J79" s="117"/>
    </row>
    <row r="80" spans="1:13" ht="15.6" x14ac:dyDescent="0.3">
      <c r="A80" s="34" t="s">
        <v>163</v>
      </c>
      <c r="B80" s="35">
        <v>305000</v>
      </c>
      <c r="C80" s="35">
        <v>275850.603</v>
      </c>
      <c r="D80" s="53"/>
      <c r="E80" s="53"/>
      <c r="F80" s="53"/>
      <c r="G80" s="115"/>
      <c r="H80" s="65"/>
    </row>
    <row r="81" spans="1:8" ht="15.6" x14ac:dyDescent="0.3">
      <c r="A81" s="34" t="s">
        <v>164</v>
      </c>
      <c r="B81" s="35">
        <v>4741300</v>
      </c>
      <c r="C81" s="61">
        <v>1116850.3149999999</v>
      </c>
      <c r="D81" s="77"/>
      <c r="E81" s="77"/>
      <c r="F81" s="77"/>
      <c r="G81" s="115"/>
      <c r="H81" s="65"/>
    </row>
    <row r="82" spans="1:8" ht="15.6" x14ac:dyDescent="0.3">
      <c r="A82" s="34" t="s">
        <v>165</v>
      </c>
      <c r="B82" s="34"/>
      <c r="C82" s="34"/>
      <c r="D82" s="52"/>
      <c r="E82" s="52"/>
      <c r="F82" s="52"/>
      <c r="G82" s="116"/>
      <c r="H82" s="65"/>
    </row>
    <row r="83" spans="1:8" ht="15.6" x14ac:dyDescent="0.3">
      <c r="A83" s="34" t="s">
        <v>166</v>
      </c>
      <c r="B83" s="35">
        <v>358400</v>
      </c>
      <c r="C83" s="35">
        <v>129288.07700000002</v>
      </c>
      <c r="D83" s="53"/>
      <c r="E83" s="53"/>
      <c r="F83" s="53"/>
      <c r="G83" s="53"/>
    </row>
    <row r="84" spans="1:8" ht="15.6" x14ac:dyDescent="0.3">
      <c r="A84" s="34" t="s">
        <v>167</v>
      </c>
      <c r="B84" s="35">
        <v>50000</v>
      </c>
      <c r="C84" s="35">
        <v>0</v>
      </c>
      <c r="D84" s="53"/>
      <c r="E84" s="53"/>
      <c r="F84" s="53"/>
      <c r="G84" s="53"/>
    </row>
    <row r="85" spans="1:8" ht="15.6" x14ac:dyDescent="0.3">
      <c r="A85" s="34" t="s">
        <v>168</v>
      </c>
      <c r="B85" s="35">
        <v>500000</v>
      </c>
      <c r="C85" s="35">
        <v>331274.84299999999</v>
      </c>
      <c r="D85" s="53"/>
      <c r="E85" s="53"/>
      <c r="F85" s="53"/>
      <c r="G85" s="53"/>
    </row>
    <row r="86" spans="1:8" ht="15.6" x14ac:dyDescent="0.3">
      <c r="A86" s="34" t="s">
        <v>169</v>
      </c>
      <c r="B86" s="35">
        <v>1520000</v>
      </c>
      <c r="C86" s="35">
        <v>1614180.43</v>
      </c>
      <c r="D86" s="53"/>
      <c r="E86" s="53"/>
      <c r="F86" s="53"/>
      <c r="G86" s="53"/>
    </row>
    <row r="87" spans="1:8" ht="15.6" x14ac:dyDescent="0.3">
      <c r="A87" s="34" t="s">
        <v>170</v>
      </c>
      <c r="B87" s="35">
        <v>110000</v>
      </c>
      <c r="C87" s="35">
        <v>91165.25</v>
      </c>
      <c r="D87" s="53"/>
      <c r="E87" s="53"/>
      <c r="F87" s="53"/>
      <c r="G87" s="53"/>
    </row>
    <row r="88" spans="1:8" ht="15.6" x14ac:dyDescent="0.3">
      <c r="A88" s="34" t="s">
        <v>271</v>
      </c>
      <c r="B88" s="35">
        <v>6510000</v>
      </c>
      <c r="C88" s="35">
        <v>6093095.9100000001</v>
      </c>
      <c r="D88" s="53"/>
      <c r="E88" s="53"/>
      <c r="F88" s="53"/>
      <c r="G88" s="53"/>
    </row>
    <row r="89" spans="1:8" ht="15.6" x14ac:dyDescent="0.3">
      <c r="A89" s="34" t="s">
        <v>172</v>
      </c>
      <c r="B89" s="35">
        <v>195000</v>
      </c>
      <c r="C89" s="35">
        <v>1269.75</v>
      </c>
      <c r="D89" s="53"/>
      <c r="E89" s="53"/>
      <c r="F89" s="53"/>
      <c r="G89" s="53"/>
    </row>
    <row r="90" spans="1:8" ht="15.6" x14ac:dyDescent="0.3">
      <c r="A90" s="34" t="s">
        <v>173</v>
      </c>
      <c r="B90" s="35">
        <v>9243400</v>
      </c>
      <c r="C90" s="61">
        <v>8260274.2599999998</v>
      </c>
      <c r="D90" s="77"/>
      <c r="E90" s="77"/>
      <c r="F90" s="77"/>
      <c r="G90" s="53"/>
    </row>
    <row r="91" spans="1:8" ht="15.6" x14ac:dyDescent="0.3">
      <c r="A91" s="34" t="s">
        <v>174</v>
      </c>
      <c r="B91" s="34"/>
      <c r="C91" s="34"/>
      <c r="D91" s="52"/>
      <c r="E91" s="52"/>
      <c r="F91" s="52"/>
      <c r="G91" s="52"/>
    </row>
    <row r="92" spans="1:8" ht="15.6" x14ac:dyDescent="0.3">
      <c r="A92" s="34" t="s">
        <v>175</v>
      </c>
      <c r="B92" s="35">
        <v>6297000</v>
      </c>
      <c r="C92" s="35">
        <v>5402462.3910000008</v>
      </c>
      <c r="D92" s="53"/>
      <c r="E92" s="53"/>
      <c r="F92" s="53"/>
      <c r="G92" s="53"/>
    </row>
    <row r="93" spans="1:8" ht="15.6" x14ac:dyDescent="0.3">
      <c r="A93" s="34" t="s">
        <v>176</v>
      </c>
      <c r="B93" s="35">
        <v>7000</v>
      </c>
      <c r="C93" s="35">
        <v>3867</v>
      </c>
      <c r="D93" s="53"/>
      <c r="E93" s="53"/>
      <c r="F93" s="53"/>
      <c r="G93" s="53"/>
    </row>
    <row r="94" spans="1:8" ht="15.6" x14ac:dyDescent="0.3">
      <c r="A94" s="34" t="s">
        <v>177</v>
      </c>
      <c r="B94" s="35">
        <v>370000</v>
      </c>
      <c r="C94" s="35">
        <v>216049.02600000001</v>
      </c>
      <c r="D94" s="53"/>
      <c r="E94" s="53"/>
      <c r="F94" s="53"/>
      <c r="G94" s="53"/>
    </row>
    <row r="95" spans="1:8" ht="15.6" x14ac:dyDescent="0.3">
      <c r="A95" s="34" t="s">
        <v>272</v>
      </c>
      <c r="B95" s="35">
        <v>167000</v>
      </c>
      <c r="C95" s="35">
        <v>150907.204</v>
      </c>
      <c r="D95" s="53"/>
      <c r="E95" s="53"/>
      <c r="F95" s="53"/>
      <c r="G95" s="53"/>
    </row>
    <row r="96" spans="1:8" ht="15.6" x14ac:dyDescent="0.3">
      <c r="A96" s="34" t="s">
        <v>179</v>
      </c>
      <c r="B96" s="35">
        <v>10000</v>
      </c>
      <c r="C96" s="35">
        <v>5360.2</v>
      </c>
      <c r="D96" s="53"/>
      <c r="E96" s="53"/>
      <c r="F96" s="53"/>
      <c r="G96" s="53"/>
    </row>
    <row r="97" spans="1:7" ht="15.6" x14ac:dyDescent="0.3">
      <c r="A97" s="34" t="s">
        <v>180</v>
      </c>
      <c r="B97" s="35">
        <v>50000</v>
      </c>
      <c r="C97" s="35">
        <v>11995</v>
      </c>
      <c r="D97" s="53"/>
      <c r="E97" s="53"/>
      <c r="F97" s="53"/>
      <c r="G97" s="53"/>
    </row>
    <row r="98" spans="1:7" ht="15.6" x14ac:dyDescent="0.3">
      <c r="A98" s="34" t="s">
        <v>181</v>
      </c>
      <c r="B98" s="35">
        <v>50000</v>
      </c>
      <c r="C98" s="35">
        <v>47011.192999999999</v>
      </c>
      <c r="D98" s="53"/>
      <c r="E98" s="53"/>
      <c r="F98" s="53"/>
      <c r="G98" s="53"/>
    </row>
    <row r="99" spans="1:7" ht="15.6" x14ac:dyDescent="0.3">
      <c r="A99" s="34" t="s">
        <v>182</v>
      </c>
      <c r="B99" s="35">
        <v>40000</v>
      </c>
      <c r="C99" s="35">
        <v>54578.34</v>
      </c>
      <c r="D99" s="53"/>
      <c r="E99" s="53"/>
      <c r="F99" s="53"/>
      <c r="G99" s="53"/>
    </row>
    <row r="100" spans="1:7" ht="15.6" x14ac:dyDescent="0.3">
      <c r="A100" s="34" t="s">
        <v>183</v>
      </c>
      <c r="B100" s="35">
        <v>6991000</v>
      </c>
      <c r="C100" s="61">
        <v>5892230.3540000003</v>
      </c>
      <c r="D100" s="77"/>
      <c r="E100" s="77"/>
      <c r="F100" s="77"/>
      <c r="G100" s="53"/>
    </row>
    <row r="101" spans="1:7" ht="15.6" x14ac:dyDescent="0.3">
      <c r="A101" s="34" t="s">
        <v>184</v>
      </c>
      <c r="B101" s="34"/>
      <c r="C101" s="34"/>
      <c r="D101" s="52"/>
      <c r="E101" s="52"/>
      <c r="F101" s="52"/>
      <c r="G101" s="52"/>
    </row>
    <row r="102" spans="1:7" ht="15.6" x14ac:dyDescent="0.3">
      <c r="A102" s="34" t="s">
        <v>185</v>
      </c>
      <c r="B102" s="35">
        <v>80000</v>
      </c>
      <c r="C102" s="35">
        <v>80000</v>
      </c>
      <c r="D102" s="53"/>
      <c r="E102" s="53"/>
      <c r="F102" s="53"/>
      <c r="G102" s="53"/>
    </row>
    <row r="103" spans="1:7" ht="15.6" x14ac:dyDescent="0.3">
      <c r="A103" s="34" t="s">
        <v>186</v>
      </c>
      <c r="B103" s="35">
        <v>10000</v>
      </c>
      <c r="C103" s="35">
        <v>0</v>
      </c>
      <c r="D103" s="53"/>
      <c r="E103" s="53"/>
      <c r="F103" s="53"/>
      <c r="G103" s="53"/>
    </row>
    <row r="104" spans="1:7" ht="15.6" x14ac:dyDescent="0.3">
      <c r="A104" s="34" t="s">
        <v>187</v>
      </c>
      <c r="B104" s="35">
        <v>40000</v>
      </c>
      <c r="C104" s="35">
        <v>19149.080000000002</v>
      </c>
      <c r="D104" s="53"/>
      <c r="E104" s="53"/>
      <c r="F104" s="53"/>
      <c r="G104" s="53"/>
    </row>
    <row r="105" spans="1:7" ht="15.6" x14ac:dyDescent="0.3">
      <c r="A105" s="34" t="s">
        <v>188</v>
      </c>
      <c r="B105" s="35">
        <v>107800</v>
      </c>
      <c r="C105" s="35">
        <v>84434</v>
      </c>
      <c r="D105" s="53"/>
      <c r="E105" s="53"/>
      <c r="F105" s="53"/>
      <c r="G105" s="53"/>
    </row>
    <row r="106" spans="1:7" ht="15.6" x14ac:dyDescent="0.3">
      <c r="A106" s="34" t="s">
        <v>189</v>
      </c>
      <c r="B106" s="35">
        <v>25000</v>
      </c>
      <c r="C106" s="35">
        <v>25000</v>
      </c>
      <c r="D106" s="53"/>
      <c r="E106" s="53"/>
      <c r="F106" s="53"/>
      <c r="G106" s="53"/>
    </row>
    <row r="107" spans="1:7" ht="15.6" x14ac:dyDescent="0.3">
      <c r="A107" s="34" t="s">
        <v>273</v>
      </c>
      <c r="B107" s="35">
        <v>1500000</v>
      </c>
      <c r="C107" s="35">
        <v>1500000</v>
      </c>
      <c r="D107" s="53"/>
      <c r="E107" s="53"/>
      <c r="F107" s="53"/>
      <c r="G107" s="53"/>
    </row>
    <row r="108" spans="1:7" s="73" customFormat="1" ht="15.6" x14ac:dyDescent="0.3">
      <c r="A108" s="75" t="s">
        <v>191</v>
      </c>
      <c r="B108" s="76">
        <v>1762800</v>
      </c>
      <c r="C108" s="76">
        <v>1708583.08</v>
      </c>
      <c r="D108" s="71"/>
      <c r="E108" s="71"/>
      <c r="F108" s="71"/>
      <c r="G108" s="71"/>
    </row>
    <row r="109" spans="1:7" ht="15.6" x14ac:dyDescent="0.3">
      <c r="A109" s="34" t="s">
        <v>192</v>
      </c>
      <c r="B109" s="35">
        <v>32000</v>
      </c>
      <c r="C109" s="61">
        <v>23790.592000000001</v>
      </c>
      <c r="D109" s="77"/>
      <c r="E109" s="77"/>
      <c r="F109" s="77"/>
      <c r="G109" s="53"/>
    </row>
    <row r="110" spans="1:7" s="73" customFormat="1" ht="15.6" x14ac:dyDescent="0.3">
      <c r="A110" s="75" t="s">
        <v>193</v>
      </c>
      <c r="B110" s="76">
        <v>26050000</v>
      </c>
      <c r="C110" s="76">
        <v>17888140.373999998</v>
      </c>
      <c r="D110" s="71"/>
      <c r="E110" s="71"/>
      <c r="F110" s="71"/>
      <c r="G110" s="71"/>
    </row>
    <row r="111" spans="1:7" ht="15.6" x14ac:dyDescent="0.3">
      <c r="A111" s="34" t="s">
        <v>194</v>
      </c>
      <c r="B111" s="35">
        <v>405000</v>
      </c>
      <c r="C111" s="61">
        <v>303285.97700000001</v>
      </c>
      <c r="D111" s="77"/>
      <c r="E111" s="77"/>
      <c r="F111" s="77"/>
      <c r="G111" s="53"/>
    </row>
    <row r="112" spans="1:7" ht="15.6" x14ac:dyDescent="0.3">
      <c r="A112" s="34" t="s">
        <v>195</v>
      </c>
      <c r="B112" s="35">
        <v>136354500</v>
      </c>
      <c r="C112" s="35">
        <v>115723132.43599999</v>
      </c>
      <c r="D112" s="53"/>
      <c r="E112" s="53"/>
      <c r="F112" s="53"/>
      <c r="G112" s="53"/>
    </row>
    <row r="113" spans="1:18" ht="15.6" x14ac:dyDescent="0.3">
      <c r="A113" s="47" t="s">
        <v>196</v>
      </c>
      <c r="B113" s="34"/>
      <c r="C113" s="34"/>
      <c r="D113" s="52"/>
      <c r="E113" s="52"/>
      <c r="F113" s="52"/>
      <c r="G113" s="52"/>
      <c r="H113" s="65"/>
      <c r="I113" s="111">
        <v>2018</v>
      </c>
      <c r="J113" s="111"/>
      <c r="K113" s="111">
        <v>2019</v>
      </c>
      <c r="L113" s="111"/>
      <c r="M113" s="111">
        <v>2020</v>
      </c>
      <c r="N113" s="111"/>
      <c r="O113" s="99"/>
      <c r="P113" s="112" t="s">
        <v>411</v>
      </c>
      <c r="Q113" s="112"/>
      <c r="R113" s="112"/>
    </row>
    <row r="114" spans="1:18" ht="15.6" x14ac:dyDescent="0.3">
      <c r="A114" s="47" t="s">
        <v>197</v>
      </c>
      <c r="B114" s="34"/>
      <c r="C114" s="34"/>
      <c r="D114" s="52"/>
      <c r="E114" s="52"/>
      <c r="F114" s="52"/>
      <c r="G114" s="52"/>
      <c r="H114" s="96"/>
      <c r="I114" s="65" t="s">
        <v>410</v>
      </c>
      <c r="J114" s="65" t="s">
        <v>405</v>
      </c>
      <c r="K114" s="65" t="s">
        <v>410</v>
      </c>
      <c r="L114" s="65" t="s">
        <v>405</v>
      </c>
      <c r="M114" s="65" t="s">
        <v>410</v>
      </c>
      <c r="N114" s="65" t="s">
        <v>405</v>
      </c>
      <c r="O114" s="99"/>
      <c r="P114" s="65">
        <v>2018</v>
      </c>
      <c r="Q114" s="65">
        <v>2019</v>
      </c>
      <c r="R114" s="65">
        <v>2020</v>
      </c>
    </row>
    <row r="115" spans="1:18" ht="28.8" x14ac:dyDescent="0.3">
      <c r="A115" s="47" t="s">
        <v>198</v>
      </c>
      <c r="B115" s="34"/>
      <c r="C115" s="34"/>
      <c r="D115" s="52"/>
      <c r="E115" s="52"/>
      <c r="F115" s="52"/>
      <c r="G115" s="94"/>
      <c r="H115" s="96" t="s">
        <v>406</v>
      </c>
      <c r="I115" s="65">
        <v>6441500</v>
      </c>
      <c r="J115" s="65">
        <v>3418073.483</v>
      </c>
      <c r="K115" s="65">
        <v>6241500</v>
      </c>
      <c r="L115" s="65">
        <v>4514912.5930000003</v>
      </c>
      <c r="M115" s="65">
        <v>3784500</v>
      </c>
      <c r="N115" s="65">
        <v>2483634.5440000002</v>
      </c>
      <c r="O115" s="99"/>
      <c r="P115" s="65">
        <v>123725079.33899999</v>
      </c>
      <c r="Q115" s="65">
        <v>113148371.90599999</v>
      </c>
      <c r="R115" s="65">
        <v>103631874.50099999</v>
      </c>
    </row>
    <row r="116" spans="1:18" ht="28.8" x14ac:dyDescent="0.3">
      <c r="A116" s="47" t="s">
        <v>199</v>
      </c>
      <c r="B116" s="34"/>
      <c r="C116" s="34"/>
      <c r="D116" s="52"/>
      <c r="E116" s="52"/>
      <c r="F116" s="52"/>
      <c r="G116" s="94"/>
      <c r="H116" s="96" t="s">
        <v>407</v>
      </c>
      <c r="I116" s="65">
        <v>2345000</v>
      </c>
      <c r="J116" s="65">
        <v>463113.70199999993</v>
      </c>
      <c r="K116" s="65">
        <v>1890000</v>
      </c>
      <c r="L116" s="65">
        <v>612548.728</v>
      </c>
      <c r="M116" s="65">
        <v>514000</v>
      </c>
      <c r="N116" s="65">
        <v>478986.38300000003</v>
      </c>
      <c r="O116" s="65" t="s">
        <v>412</v>
      </c>
      <c r="P116" s="97">
        <f>J121/P115</f>
        <v>4.0292331083020765E-2</v>
      </c>
      <c r="Q116" s="97">
        <f>L121/Q115</f>
        <v>5.989204173109846E-2</v>
      </c>
      <c r="R116" s="97">
        <f>N121/R115</f>
        <v>3.629544436122021E-2</v>
      </c>
    </row>
    <row r="117" spans="1:18" ht="28.8" x14ac:dyDescent="0.3">
      <c r="A117" s="47" t="s">
        <v>274</v>
      </c>
      <c r="B117" s="35">
        <v>2150000</v>
      </c>
      <c r="C117" s="35">
        <v>778961.80099999998</v>
      </c>
      <c r="D117" s="53"/>
      <c r="E117" s="53"/>
      <c r="F117" s="53"/>
      <c r="G117" s="90"/>
      <c r="H117" s="96" t="s">
        <v>408</v>
      </c>
      <c r="I117" s="65">
        <v>650000</v>
      </c>
      <c r="J117" s="65">
        <v>205705.171</v>
      </c>
      <c r="K117" s="65">
        <v>560000</v>
      </c>
      <c r="L117" s="65">
        <v>262117.53200000001</v>
      </c>
      <c r="M117" s="65">
        <v>35000</v>
      </c>
      <c r="N117" s="65">
        <v>22877.498000000003</v>
      </c>
    </row>
    <row r="118" spans="1:18" ht="28.8" x14ac:dyDescent="0.3">
      <c r="A118" s="47" t="s">
        <v>201</v>
      </c>
      <c r="B118" s="35">
        <v>1141500</v>
      </c>
      <c r="C118" s="35">
        <v>129464.13999999998</v>
      </c>
      <c r="D118" s="53"/>
      <c r="E118" s="53"/>
      <c r="F118" s="53"/>
      <c r="G118" s="53"/>
      <c r="H118" s="96" t="s">
        <v>388</v>
      </c>
      <c r="I118" s="65">
        <v>410000</v>
      </c>
      <c r="J118" s="65">
        <v>271500.43899999995</v>
      </c>
      <c r="K118" s="65">
        <v>368000</v>
      </c>
      <c r="L118" s="65">
        <v>290452.49</v>
      </c>
      <c r="M118" s="65">
        <v>117500</v>
      </c>
      <c r="N118" s="65">
        <v>98247.069999999992</v>
      </c>
    </row>
    <row r="119" spans="1:18" ht="28.8" x14ac:dyDescent="0.3">
      <c r="A119" s="47" t="s">
        <v>202</v>
      </c>
      <c r="B119" s="35">
        <v>650000</v>
      </c>
      <c r="C119" s="35">
        <v>577215.00100000005</v>
      </c>
      <c r="D119" s="53"/>
      <c r="E119" s="53"/>
      <c r="F119" s="53"/>
      <c r="G119" s="53"/>
      <c r="H119" s="96" t="s">
        <v>409</v>
      </c>
      <c r="I119" s="65">
        <v>2255000</v>
      </c>
      <c r="J119" s="65">
        <v>626779.06499999994</v>
      </c>
      <c r="K119" s="65">
        <v>2640500</v>
      </c>
      <c r="L119" s="65">
        <v>1096655.669</v>
      </c>
      <c r="M119" s="65">
        <v>1080000</v>
      </c>
      <c r="N119" s="65">
        <v>677619.44</v>
      </c>
    </row>
    <row r="120" spans="1:18" ht="15.6" x14ac:dyDescent="0.3">
      <c r="A120" s="47" t="s">
        <v>203</v>
      </c>
      <c r="B120" s="35">
        <v>2500000</v>
      </c>
      <c r="C120" s="35">
        <v>1932432.541</v>
      </c>
      <c r="D120" s="53"/>
      <c r="E120" s="53"/>
      <c r="F120" s="53"/>
      <c r="G120" s="53"/>
      <c r="H120" s="96"/>
      <c r="I120" s="65"/>
      <c r="J120" s="65"/>
      <c r="K120" s="65"/>
      <c r="L120" s="65"/>
      <c r="M120" s="65"/>
      <c r="N120" s="65"/>
    </row>
    <row r="121" spans="1:18" ht="15.6" x14ac:dyDescent="0.3">
      <c r="A121" s="47" t="s">
        <v>204</v>
      </c>
      <c r="B121" s="35">
        <v>6441500</v>
      </c>
      <c r="C121" s="61">
        <v>3418073.483</v>
      </c>
      <c r="D121" s="77"/>
      <c r="E121" s="77"/>
      <c r="F121" s="77"/>
      <c r="G121" s="53"/>
      <c r="H121" s="96" t="s">
        <v>379</v>
      </c>
      <c r="I121" s="65">
        <f>SUM(I115:I120)</f>
        <v>12101500</v>
      </c>
      <c r="J121" s="65">
        <f>SUM(J115:J120)</f>
        <v>4985171.8599999994</v>
      </c>
      <c r="K121" s="65">
        <f t="shared" ref="K121:L121" si="4">SUM(K115:K120)</f>
        <v>11700000</v>
      </c>
      <c r="L121" s="65">
        <f t="shared" si="4"/>
        <v>6776687.0120000001</v>
      </c>
      <c r="M121" s="65">
        <f t="shared" ref="M121" si="5">SUM(M115:M120)</f>
        <v>5531000</v>
      </c>
      <c r="N121" s="65">
        <f t="shared" ref="N121" si="6">SUM(N115:N120)</f>
        <v>3761364.9350000001</v>
      </c>
    </row>
    <row r="122" spans="1:18" ht="15.6" x14ac:dyDescent="0.3">
      <c r="A122" s="47" t="s">
        <v>205</v>
      </c>
      <c r="B122" s="34"/>
      <c r="C122" s="34"/>
      <c r="D122" s="52"/>
      <c r="E122" s="52"/>
      <c r="F122" s="52"/>
      <c r="G122" s="52"/>
    </row>
    <row r="123" spans="1:18" ht="15.6" x14ac:dyDescent="0.3">
      <c r="A123" s="47" t="s">
        <v>206</v>
      </c>
      <c r="B123" s="35">
        <v>1500000</v>
      </c>
      <c r="C123" s="35">
        <v>145963.62899999999</v>
      </c>
      <c r="D123" s="53"/>
      <c r="E123" s="53"/>
      <c r="F123" s="53"/>
      <c r="G123" s="53"/>
    </row>
    <row r="124" spans="1:18" ht="15.6" x14ac:dyDescent="0.3">
      <c r="A124" s="47" t="s">
        <v>207</v>
      </c>
      <c r="B124" s="35">
        <v>845000</v>
      </c>
      <c r="C124" s="35">
        <v>317150.07299999997</v>
      </c>
      <c r="D124" s="53"/>
      <c r="E124" s="53"/>
      <c r="F124" s="53"/>
      <c r="G124" s="53"/>
    </row>
    <row r="125" spans="1:18" ht="15.6" x14ac:dyDescent="0.3">
      <c r="A125" s="47" t="s">
        <v>208</v>
      </c>
      <c r="B125" s="35">
        <v>2345000</v>
      </c>
      <c r="C125" s="61">
        <v>463113.70199999993</v>
      </c>
      <c r="D125" s="77"/>
      <c r="E125" s="77"/>
      <c r="F125" s="77"/>
      <c r="G125" s="53"/>
    </row>
    <row r="126" spans="1:18" ht="15.6" x14ac:dyDescent="0.3">
      <c r="A126" s="47" t="s">
        <v>209</v>
      </c>
      <c r="B126" s="35">
        <v>8786500</v>
      </c>
      <c r="C126" s="35">
        <v>3881187.1850000001</v>
      </c>
      <c r="D126" s="53"/>
      <c r="E126" s="53"/>
      <c r="F126" s="53"/>
      <c r="G126" s="53"/>
      <c r="P126" s="65" t="s">
        <v>413</v>
      </c>
      <c r="Q126" s="65" t="s">
        <v>412</v>
      </c>
    </row>
    <row r="127" spans="1:18" ht="28.8" x14ac:dyDescent="0.3">
      <c r="A127" s="47" t="s">
        <v>210</v>
      </c>
      <c r="B127" s="34"/>
      <c r="C127" s="34"/>
      <c r="D127" s="52"/>
      <c r="E127" s="52"/>
      <c r="F127" s="52"/>
      <c r="G127" s="52"/>
      <c r="M127" s="65" t="s">
        <v>379</v>
      </c>
      <c r="N127" s="96" t="s">
        <v>412</v>
      </c>
      <c r="P127" s="65">
        <v>2018</v>
      </c>
      <c r="Q127" s="97">
        <v>4.0292331083020765E-2</v>
      </c>
    </row>
    <row r="128" spans="1:18" ht="15.6" x14ac:dyDescent="0.3">
      <c r="A128" s="47" t="s">
        <v>211</v>
      </c>
      <c r="B128" s="35">
        <v>450000</v>
      </c>
      <c r="C128" s="35">
        <v>196505.91</v>
      </c>
      <c r="D128" s="53"/>
      <c r="E128" s="53"/>
      <c r="F128" s="53"/>
      <c r="G128" s="53"/>
      <c r="K128" s="111">
        <v>2018</v>
      </c>
      <c r="L128" s="98" t="s">
        <v>410</v>
      </c>
      <c r="M128" s="65">
        <v>12101500</v>
      </c>
      <c r="N128" s="65"/>
      <c r="P128" s="65">
        <v>2019</v>
      </c>
      <c r="Q128" s="97">
        <v>5.989204173109846E-2</v>
      </c>
    </row>
    <row r="129" spans="1:17" ht="15.6" x14ac:dyDescent="0.3">
      <c r="A129" s="47" t="s">
        <v>212</v>
      </c>
      <c r="B129" s="35">
        <v>200000</v>
      </c>
      <c r="C129" s="35">
        <v>9199.2610000000004</v>
      </c>
      <c r="D129" s="53"/>
      <c r="E129" s="53"/>
      <c r="F129" s="53"/>
      <c r="G129" s="53"/>
      <c r="K129" s="111"/>
      <c r="L129" s="98" t="s">
        <v>405</v>
      </c>
      <c r="M129" s="65">
        <v>4985171.8599999994</v>
      </c>
      <c r="N129" s="97">
        <v>4.0292331083020765E-2</v>
      </c>
      <c r="P129" s="65">
        <v>2020</v>
      </c>
      <c r="Q129" s="97">
        <v>3.629544436122021E-2</v>
      </c>
    </row>
    <row r="130" spans="1:17" ht="15.6" x14ac:dyDescent="0.3">
      <c r="A130" s="47" t="s">
        <v>213</v>
      </c>
      <c r="B130" s="35">
        <v>650000</v>
      </c>
      <c r="C130" s="61">
        <v>205705.171</v>
      </c>
      <c r="D130" s="77"/>
      <c r="E130" s="77"/>
      <c r="F130" s="77"/>
      <c r="G130" s="53"/>
      <c r="K130" s="111">
        <v>2019</v>
      </c>
      <c r="L130" s="98" t="s">
        <v>410</v>
      </c>
      <c r="M130" s="65">
        <v>11700000</v>
      </c>
      <c r="N130" s="97"/>
    </row>
    <row r="131" spans="1:17" ht="15.6" x14ac:dyDescent="0.3">
      <c r="A131" s="47" t="s">
        <v>214</v>
      </c>
      <c r="B131" s="35">
        <v>410000</v>
      </c>
      <c r="C131" s="61">
        <v>271500.43899999995</v>
      </c>
      <c r="D131" s="77"/>
      <c r="E131" s="77"/>
      <c r="F131" s="77"/>
      <c r="G131" s="53"/>
      <c r="K131" s="111"/>
      <c r="L131" s="98" t="s">
        <v>405</v>
      </c>
      <c r="M131" s="65">
        <v>6776687.0120000001</v>
      </c>
      <c r="N131" s="97">
        <v>5.989204173109846E-2</v>
      </c>
    </row>
    <row r="132" spans="1:17" ht="15.6" x14ac:dyDescent="0.3">
      <c r="A132" s="47" t="s">
        <v>215</v>
      </c>
      <c r="B132" s="35">
        <v>2255000</v>
      </c>
      <c r="C132" s="61">
        <v>626779.06499999994</v>
      </c>
      <c r="D132" s="77"/>
      <c r="E132" s="77"/>
      <c r="F132" s="77"/>
      <c r="G132" s="53"/>
      <c r="K132" s="111">
        <v>2020</v>
      </c>
      <c r="L132" s="98" t="s">
        <v>410</v>
      </c>
      <c r="M132" s="65">
        <v>5531000</v>
      </c>
      <c r="N132" s="97"/>
    </row>
    <row r="133" spans="1:17" ht="15.6" x14ac:dyDescent="0.3">
      <c r="A133" s="47" t="s">
        <v>216</v>
      </c>
      <c r="B133" s="35">
        <v>12101500</v>
      </c>
      <c r="C133" s="35">
        <v>4985171.8600000003</v>
      </c>
      <c r="D133" s="53"/>
      <c r="E133" s="53"/>
      <c r="F133" s="53"/>
      <c r="G133" s="53"/>
      <c r="K133" s="111"/>
      <c r="L133" s="98" t="s">
        <v>405</v>
      </c>
      <c r="M133" s="65">
        <v>3761364.9350000001</v>
      </c>
      <c r="N133" s="97">
        <v>3.629544436122021E-2</v>
      </c>
    </row>
    <row r="134" spans="1:17" ht="15.6" x14ac:dyDescent="0.3">
      <c r="A134" s="58" t="s">
        <v>217</v>
      </c>
      <c r="B134" s="34"/>
      <c r="C134" s="34"/>
      <c r="D134" s="52"/>
      <c r="E134" s="52"/>
      <c r="F134" s="52"/>
      <c r="G134" s="52"/>
    </row>
    <row r="135" spans="1:17" ht="15.6" x14ac:dyDescent="0.3">
      <c r="A135" s="58" t="s">
        <v>218</v>
      </c>
      <c r="B135" s="35">
        <v>4050000</v>
      </c>
      <c r="C135" s="35">
        <v>2344857.5920000002</v>
      </c>
      <c r="D135" s="53"/>
      <c r="E135" s="53"/>
      <c r="F135" s="53"/>
      <c r="G135" s="53"/>
    </row>
    <row r="136" spans="1:17" ht="15.6" x14ac:dyDescent="0.3">
      <c r="A136" s="58" t="s">
        <v>219</v>
      </c>
      <c r="B136" s="35">
        <v>154000</v>
      </c>
      <c r="C136" s="35">
        <v>13170.912</v>
      </c>
      <c r="D136" s="53"/>
      <c r="E136" s="53"/>
      <c r="F136" s="53"/>
      <c r="G136" s="53"/>
    </row>
    <row r="137" spans="1:17" ht="15.6" x14ac:dyDescent="0.3">
      <c r="A137" s="58" t="s">
        <v>220</v>
      </c>
      <c r="B137" s="35">
        <v>4204000</v>
      </c>
      <c r="C137" s="61">
        <v>2358028.5040000002</v>
      </c>
      <c r="D137" s="77"/>
      <c r="E137" s="77"/>
      <c r="F137" s="77"/>
      <c r="G137" s="53"/>
    </row>
    <row r="138" spans="1:17" ht="15.6" x14ac:dyDescent="0.3">
      <c r="A138" s="58" t="s">
        <v>221</v>
      </c>
      <c r="B138" s="35">
        <v>16305500</v>
      </c>
      <c r="C138" s="35">
        <v>7343200.3640000001</v>
      </c>
      <c r="D138" s="53"/>
      <c r="E138" s="53"/>
      <c r="F138" s="53"/>
      <c r="G138" s="53"/>
    </row>
    <row r="139" spans="1:17" ht="15.6" x14ac:dyDescent="0.3">
      <c r="A139" s="34" t="s">
        <v>222</v>
      </c>
      <c r="B139" s="34"/>
      <c r="C139" s="34"/>
      <c r="D139" s="52"/>
      <c r="E139" s="52"/>
      <c r="F139" s="52"/>
      <c r="G139" s="52"/>
    </row>
    <row r="140" spans="1:17" ht="15.6" x14ac:dyDescent="0.3">
      <c r="A140" s="34" t="s">
        <v>223</v>
      </c>
      <c r="B140" s="35">
        <v>400000</v>
      </c>
      <c r="C140" s="35">
        <v>0</v>
      </c>
      <c r="D140" s="53"/>
      <c r="E140" s="53"/>
      <c r="F140" s="53"/>
      <c r="G140" s="53"/>
    </row>
    <row r="141" spans="1:17" ht="15.6" x14ac:dyDescent="0.3">
      <c r="A141" s="34" t="s">
        <v>224</v>
      </c>
      <c r="B141" s="35">
        <v>100000</v>
      </c>
      <c r="C141" s="35">
        <v>300</v>
      </c>
      <c r="D141" s="53"/>
      <c r="E141" s="53"/>
      <c r="F141" s="53"/>
      <c r="G141" s="53"/>
    </row>
    <row r="142" spans="1:17" ht="15.6" x14ac:dyDescent="0.3">
      <c r="A142" s="34" t="s">
        <v>225</v>
      </c>
      <c r="B142" s="35">
        <v>50000</v>
      </c>
      <c r="C142" s="35">
        <v>0</v>
      </c>
      <c r="D142" s="53"/>
      <c r="E142" s="53"/>
      <c r="F142" s="53"/>
      <c r="G142" s="53"/>
    </row>
    <row r="143" spans="1:17" ht="15.6" x14ac:dyDescent="0.3">
      <c r="A143" s="34" t="s">
        <v>226</v>
      </c>
      <c r="B143" s="35">
        <v>1000000</v>
      </c>
      <c r="C143" s="35">
        <v>0</v>
      </c>
      <c r="D143" s="53"/>
      <c r="E143" s="53"/>
      <c r="F143" s="53"/>
      <c r="G143" s="53"/>
    </row>
    <row r="144" spans="1:17" ht="15.6" x14ac:dyDescent="0.3">
      <c r="A144" s="34" t="s">
        <v>227</v>
      </c>
      <c r="B144" s="34"/>
      <c r="C144" s="34"/>
      <c r="D144" s="52"/>
      <c r="E144" s="52"/>
      <c r="F144" s="52"/>
      <c r="G144" s="52"/>
    </row>
    <row r="145" spans="1:7" ht="15.6" x14ac:dyDescent="0.3">
      <c r="A145" s="34" t="s">
        <v>275</v>
      </c>
      <c r="B145" s="35">
        <v>400000</v>
      </c>
      <c r="C145" s="35">
        <v>203246.943</v>
      </c>
      <c r="D145" s="53"/>
      <c r="E145" s="53"/>
      <c r="F145" s="53"/>
      <c r="G145" s="53"/>
    </row>
    <row r="146" spans="1:7" ht="15.6" x14ac:dyDescent="0.3">
      <c r="A146" s="34" t="s">
        <v>276</v>
      </c>
      <c r="B146" s="35">
        <v>0</v>
      </c>
      <c r="C146" s="35">
        <v>0</v>
      </c>
      <c r="D146" s="53"/>
      <c r="E146" s="53"/>
      <c r="F146" s="53"/>
      <c r="G146" s="53"/>
    </row>
    <row r="147" spans="1:7" ht="15.6" x14ac:dyDescent="0.3">
      <c r="A147" s="34" t="s">
        <v>277</v>
      </c>
      <c r="B147" s="35">
        <v>400000</v>
      </c>
      <c r="C147" s="35">
        <v>203246.943</v>
      </c>
      <c r="D147" s="53"/>
      <c r="E147" s="53"/>
      <c r="F147" s="53"/>
      <c r="G147" s="53"/>
    </row>
    <row r="148" spans="1:7" ht="15.6" x14ac:dyDescent="0.3">
      <c r="A148" s="34" t="s">
        <v>228</v>
      </c>
      <c r="B148" s="34"/>
      <c r="C148" s="34"/>
      <c r="D148" s="52"/>
      <c r="E148" s="52"/>
      <c r="F148" s="52"/>
      <c r="G148" s="52"/>
    </row>
    <row r="149" spans="1:7" ht="15.6" x14ac:dyDescent="0.3">
      <c r="A149" s="34" t="s">
        <v>229</v>
      </c>
      <c r="B149" s="35">
        <v>400000</v>
      </c>
      <c r="C149" s="35">
        <v>11240</v>
      </c>
      <c r="D149" s="53"/>
      <c r="E149" s="53"/>
      <c r="F149" s="53"/>
      <c r="G149" s="53"/>
    </row>
    <row r="150" spans="1:7" ht="15.6" x14ac:dyDescent="0.3">
      <c r="A150" s="34" t="s">
        <v>278</v>
      </c>
      <c r="B150" s="35">
        <v>200000</v>
      </c>
      <c r="C150" s="35">
        <v>0</v>
      </c>
      <c r="D150" s="53"/>
      <c r="E150" s="53"/>
      <c r="F150" s="53"/>
      <c r="G150" s="53"/>
    </row>
    <row r="151" spans="1:7" ht="15.6" x14ac:dyDescent="0.3">
      <c r="A151" s="34" t="s">
        <v>279</v>
      </c>
      <c r="B151" s="35">
        <v>600000</v>
      </c>
      <c r="C151" s="35">
        <v>11240</v>
      </c>
      <c r="D151" s="53"/>
      <c r="E151" s="53"/>
      <c r="F151" s="53"/>
      <c r="G151" s="53"/>
    </row>
    <row r="152" spans="1:7" ht="15.6" x14ac:dyDescent="0.3">
      <c r="A152" s="34" t="s">
        <v>232</v>
      </c>
      <c r="B152" s="35">
        <v>3183000</v>
      </c>
      <c r="C152" s="35">
        <v>443959.59600000002</v>
      </c>
      <c r="D152" s="53"/>
      <c r="E152" s="53"/>
      <c r="F152" s="53"/>
      <c r="G152" s="53"/>
    </row>
    <row r="153" spans="1:7" ht="15.6" x14ac:dyDescent="0.3">
      <c r="A153" s="34" t="s">
        <v>233</v>
      </c>
      <c r="B153" s="35">
        <v>5733000</v>
      </c>
      <c r="C153" s="61">
        <v>658746.53899999999</v>
      </c>
      <c r="D153" s="77"/>
      <c r="E153" s="77"/>
      <c r="F153" s="77"/>
      <c r="G153" s="53"/>
    </row>
    <row r="154" spans="1:7" ht="15.6" x14ac:dyDescent="0.3">
      <c r="A154" s="34" t="s">
        <v>234</v>
      </c>
      <c r="B154" s="35">
        <v>158393000</v>
      </c>
      <c r="C154" s="35">
        <v>123725079.33899999</v>
      </c>
      <c r="D154" s="53"/>
      <c r="E154" s="53"/>
      <c r="F154" s="53"/>
      <c r="G154" s="53"/>
    </row>
    <row r="155" spans="1:7" ht="15.6" x14ac:dyDescent="0.3">
      <c r="A155" s="34" t="s">
        <v>235</v>
      </c>
      <c r="B155" s="35">
        <v>27107000</v>
      </c>
      <c r="C155" s="35">
        <v>0</v>
      </c>
      <c r="D155" s="53"/>
      <c r="E155" s="53"/>
      <c r="F155" s="53"/>
      <c r="G155" s="53"/>
    </row>
    <row r="156" spans="1:7" ht="15.6" x14ac:dyDescent="0.3">
      <c r="A156" s="34" t="s">
        <v>236</v>
      </c>
      <c r="B156" s="35">
        <v>185500000</v>
      </c>
      <c r="C156" s="35">
        <v>123725079.33899999</v>
      </c>
      <c r="D156" s="53"/>
      <c r="E156" s="53"/>
      <c r="F156" s="53"/>
      <c r="G156" s="53"/>
    </row>
  </sheetData>
  <mergeCells count="15">
    <mergeCell ref="I69:J69"/>
    <mergeCell ref="K69:L69"/>
    <mergeCell ref="H68:L68"/>
    <mergeCell ref="K132:K133"/>
    <mergeCell ref="P113:R113"/>
    <mergeCell ref="I113:J113"/>
    <mergeCell ref="K113:L113"/>
    <mergeCell ref="M113:N113"/>
    <mergeCell ref="K128:K129"/>
    <mergeCell ref="K130:K131"/>
    <mergeCell ref="A1:C1"/>
    <mergeCell ref="I2:I4"/>
    <mergeCell ref="F46:H46"/>
    <mergeCell ref="F47:G47"/>
    <mergeCell ref="F48:H4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rightToLeft="1" topLeftCell="A28" zoomScaleNormal="100" workbookViewId="0">
      <selection activeCell="D7" sqref="D7"/>
    </sheetView>
  </sheetViews>
  <sheetFormatPr defaultColWidth="9" defaultRowHeight="15.6" x14ac:dyDescent="0.3"/>
  <cols>
    <col min="1" max="1" width="43.33203125" style="36" bestFit="1" customWidth="1"/>
    <col min="2" max="3" width="13.6640625" style="36" bestFit="1" customWidth="1"/>
    <col min="4" max="4" width="15.109375" style="36" customWidth="1"/>
    <col min="5" max="16384" width="9" style="36"/>
  </cols>
  <sheetData>
    <row r="1" spans="1:4" x14ac:dyDescent="0.3">
      <c r="A1" s="101" t="s">
        <v>280</v>
      </c>
      <c r="B1" s="102"/>
      <c r="C1" s="102"/>
    </row>
    <row r="2" spans="1:4" ht="30" customHeight="1" x14ac:dyDescent="0.3">
      <c r="A2" s="38" t="s">
        <v>0</v>
      </c>
      <c r="B2" s="39" t="s">
        <v>237</v>
      </c>
      <c r="C2" s="39" t="s">
        <v>1</v>
      </c>
    </row>
    <row r="3" spans="1:4" x14ac:dyDescent="0.3">
      <c r="A3" s="34" t="s">
        <v>102</v>
      </c>
      <c r="B3" s="34"/>
      <c r="C3" s="34"/>
    </row>
    <row r="4" spans="1:4" x14ac:dyDescent="0.3">
      <c r="A4" s="34" t="s">
        <v>103</v>
      </c>
      <c r="B4" s="34"/>
      <c r="C4" s="34"/>
    </row>
    <row r="5" spans="1:4" x14ac:dyDescent="0.3">
      <c r="A5" s="34" t="s">
        <v>2</v>
      </c>
      <c r="B5" s="35">
        <v>17430000</v>
      </c>
      <c r="C5" s="35">
        <v>20528066.080000002</v>
      </c>
    </row>
    <row r="6" spans="1:4" x14ac:dyDescent="0.3">
      <c r="A6" s="34" t="s">
        <v>3</v>
      </c>
      <c r="B6" s="35">
        <v>32185000</v>
      </c>
      <c r="C6" s="35">
        <v>34426397.75</v>
      </c>
    </row>
    <row r="7" spans="1:4" x14ac:dyDescent="0.3">
      <c r="A7" s="34" t="s">
        <v>4</v>
      </c>
      <c r="B7" s="35">
        <v>21580000</v>
      </c>
      <c r="C7" s="35">
        <v>24938155.551999997</v>
      </c>
      <c r="D7" s="85">
        <f>C7+C6</f>
        <v>59364553.302000001</v>
      </c>
    </row>
    <row r="8" spans="1:4" x14ac:dyDescent="0.3">
      <c r="A8" s="34" t="s">
        <v>5</v>
      </c>
      <c r="B8" s="35">
        <v>120000</v>
      </c>
      <c r="C8" s="35">
        <v>146767.64799999999</v>
      </c>
    </row>
    <row r="9" spans="1:4" x14ac:dyDescent="0.3">
      <c r="A9" s="34" t="s">
        <v>6</v>
      </c>
      <c r="B9" s="35">
        <v>5620000</v>
      </c>
      <c r="C9" s="35">
        <v>6243921</v>
      </c>
    </row>
    <row r="10" spans="1:4" x14ac:dyDescent="0.3">
      <c r="A10" s="34" t="s">
        <v>7</v>
      </c>
      <c r="B10" s="35">
        <v>2255000</v>
      </c>
      <c r="C10" s="35">
        <v>2160734.12</v>
      </c>
    </row>
    <row r="11" spans="1:4" x14ac:dyDescent="0.3">
      <c r="A11" s="34" t="s">
        <v>8</v>
      </c>
      <c r="B11" s="35">
        <v>3065000</v>
      </c>
      <c r="C11" s="35">
        <v>2911056.5159999998</v>
      </c>
    </row>
    <row r="12" spans="1:4" x14ac:dyDescent="0.3">
      <c r="A12" s="34" t="s">
        <v>9</v>
      </c>
      <c r="B12" s="35">
        <v>1945000</v>
      </c>
      <c r="C12" s="35">
        <v>1442604.3489999999</v>
      </c>
    </row>
    <row r="13" spans="1:4" x14ac:dyDescent="0.3">
      <c r="A13" s="34" t="s">
        <v>10</v>
      </c>
      <c r="B13" s="35">
        <v>800000</v>
      </c>
      <c r="C13" s="35">
        <v>798309.60000000009</v>
      </c>
    </row>
    <row r="14" spans="1:4" x14ac:dyDescent="0.3">
      <c r="A14" s="34" t="s">
        <v>11</v>
      </c>
      <c r="B14" s="35">
        <v>85000000</v>
      </c>
      <c r="C14" s="48">
        <v>93596012.61500001</v>
      </c>
      <c r="D14" s="85"/>
    </row>
    <row r="15" spans="1:4" x14ac:dyDescent="0.3">
      <c r="A15" s="34" t="s">
        <v>104</v>
      </c>
      <c r="B15" s="34"/>
      <c r="C15" s="34"/>
    </row>
    <row r="16" spans="1:4" x14ac:dyDescent="0.3">
      <c r="A16" s="34" t="s">
        <v>105</v>
      </c>
      <c r="B16" s="35">
        <v>8740000</v>
      </c>
      <c r="C16" s="35">
        <v>7890134</v>
      </c>
    </row>
    <row r="17" spans="1:3" x14ac:dyDescent="0.3">
      <c r="A17" s="34" t="s">
        <v>106</v>
      </c>
      <c r="B17" s="35">
        <v>8740000</v>
      </c>
      <c r="C17" s="35">
        <v>7890134</v>
      </c>
    </row>
    <row r="18" spans="1:3" x14ac:dyDescent="0.3">
      <c r="A18" s="34" t="s">
        <v>107</v>
      </c>
      <c r="B18" s="34"/>
      <c r="C18" s="34"/>
    </row>
    <row r="19" spans="1:3" x14ac:dyDescent="0.3">
      <c r="A19" s="34" t="s">
        <v>108</v>
      </c>
      <c r="B19" s="35">
        <v>30000</v>
      </c>
      <c r="C19" s="35">
        <v>66126.2</v>
      </c>
    </row>
    <row r="20" spans="1:3" x14ac:dyDescent="0.3">
      <c r="A20" s="34" t="s">
        <v>15</v>
      </c>
      <c r="B20" s="35">
        <v>5860000</v>
      </c>
      <c r="C20" s="35">
        <v>5686885.1370000001</v>
      </c>
    </row>
    <row r="21" spans="1:3" x14ac:dyDescent="0.3">
      <c r="A21" s="34" t="s">
        <v>109</v>
      </c>
      <c r="B21" s="35">
        <v>5890000</v>
      </c>
      <c r="C21" s="48">
        <v>5753011.3370000003</v>
      </c>
    </row>
    <row r="22" spans="1:3" x14ac:dyDescent="0.3">
      <c r="A22" s="34" t="s">
        <v>110</v>
      </c>
      <c r="B22" s="34"/>
      <c r="C22" s="34"/>
    </row>
    <row r="23" spans="1:3" x14ac:dyDescent="0.3">
      <c r="A23" s="34" t="s">
        <v>111</v>
      </c>
      <c r="B23" s="34"/>
      <c r="C23" s="34"/>
    </row>
    <row r="24" spans="1:3" x14ac:dyDescent="0.3">
      <c r="A24" s="34" t="s">
        <v>112</v>
      </c>
      <c r="B24" s="35">
        <v>55000</v>
      </c>
      <c r="C24" s="35">
        <v>62315.889000000003</v>
      </c>
    </row>
    <row r="25" spans="1:3" x14ac:dyDescent="0.3">
      <c r="A25" s="34" t="s">
        <v>113</v>
      </c>
      <c r="B25" s="35">
        <v>1100000</v>
      </c>
      <c r="C25" s="35">
        <v>996013.76800000004</v>
      </c>
    </row>
    <row r="26" spans="1:3" x14ac:dyDescent="0.3">
      <c r="A26" s="34" t="s">
        <v>114</v>
      </c>
      <c r="B26" s="35">
        <v>1000000</v>
      </c>
      <c r="C26" s="35">
        <v>849774.13899999997</v>
      </c>
    </row>
    <row r="27" spans="1:3" x14ac:dyDescent="0.3">
      <c r="A27" s="34" t="s">
        <v>115</v>
      </c>
      <c r="B27" s="35">
        <v>1120000</v>
      </c>
      <c r="C27" s="35">
        <v>694404.17800000007</v>
      </c>
    </row>
    <row r="28" spans="1:3" x14ac:dyDescent="0.3">
      <c r="A28" s="34" t="s">
        <v>116</v>
      </c>
      <c r="B28" s="35">
        <v>785000</v>
      </c>
      <c r="C28" s="35">
        <v>806475.625</v>
      </c>
    </row>
    <row r="29" spans="1:3" x14ac:dyDescent="0.3">
      <c r="A29" s="34" t="s">
        <v>117</v>
      </c>
      <c r="B29" s="35">
        <v>212000</v>
      </c>
      <c r="C29" s="35">
        <v>157797.13</v>
      </c>
    </row>
    <row r="30" spans="1:3" x14ac:dyDescent="0.3">
      <c r="A30" s="34" t="s">
        <v>118</v>
      </c>
      <c r="B30" s="35">
        <v>100000</v>
      </c>
      <c r="C30" s="35">
        <v>75491.75</v>
      </c>
    </row>
    <row r="31" spans="1:3" x14ac:dyDescent="0.3">
      <c r="A31" s="34" t="s">
        <v>119</v>
      </c>
      <c r="B31" s="35">
        <v>350000</v>
      </c>
      <c r="C31" s="35">
        <v>458917.67499999999</v>
      </c>
    </row>
    <row r="32" spans="1:3" x14ac:dyDescent="0.3">
      <c r="A32" s="34" t="s">
        <v>120</v>
      </c>
      <c r="B32" s="35">
        <v>180000</v>
      </c>
      <c r="C32" s="35">
        <v>227200</v>
      </c>
    </row>
    <row r="33" spans="1:3" x14ac:dyDescent="0.3">
      <c r="A33" s="34" t="s">
        <v>121</v>
      </c>
      <c r="B33" s="35">
        <v>170000</v>
      </c>
      <c r="C33" s="35">
        <v>156224.155</v>
      </c>
    </row>
    <row r="34" spans="1:3" x14ac:dyDescent="0.3">
      <c r="A34" s="34" t="s">
        <v>122</v>
      </c>
      <c r="B34" s="35">
        <v>65000</v>
      </c>
      <c r="C34" s="35">
        <v>57612</v>
      </c>
    </row>
    <row r="35" spans="1:3" x14ac:dyDescent="0.3">
      <c r="A35" s="34" t="s">
        <v>123</v>
      </c>
      <c r="B35" s="35">
        <v>1000000</v>
      </c>
      <c r="C35" s="35">
        <v>0</v>
      </c>
    </row>
    <row r="36" spans="1:3" x14ac:dyDescent="0.3">
      <c r="A36" s="34" t="s">
        <v>124</v>
      </c>
      <c r="B36" s="35">
        <v>260000</v>
      </c>
      <c r="C36" s="35">
        <v>0</v>
      </c>
    </row>
    <row r="37" spans="1:3" x14ac:dyDescent="0.3">
      <c r="A37" s="34" t="s">
        <v>125</v>
      </c>
      <c r="B37" s="35">
        <v>6397000</v>
      </c>
      <c r="C37" s="35">
        <v>4542226.3090000004</v>
      </c>
    </row>
    <row r="38" spans="1:3" x14ac:dyDescent="0.3">
      <c r="A38" s="34" t="s">
        <v>126</v>
      </c>
      <c r="B38" s="34"/>
      <c r="C38" s="34"/>
    </row>
    <row r="39" spans="1:3" x14ac:dyDescent="0.3">
      <c r="A39" s="34" t="s">
        <v>127</v>
      </c>
      <c r="B39" s="35">
        <v>554000</v>
      </c>
      <c r="C39" s="35">
        <v>592455.00199999998</v>
      </c>
    </row>
    <row r="40" spans="1:3" x14ac:dyDescent="0.3">
      <c r="A40" s="34" t="s">
        <v>128</v>
      </c>
      <c r="B40" s="35">
        <v>1374000</v>
      </c>
      <c r="C40" s="35">
        <v>1032102.879</v>
      </c>
    </row>
    <row r="41" spans="1:3" x14ac:dyDescent="0.3">
      <c r="A41" s="34" t="s">
        <v>129</v>
      </c>
      <c r="B41" s="35">
        <v>1000000</v>
      </c>
      <c r="C41" s="35">
        <v>1116016.6910000001</v>
      </c>
    </row>
    <row r="42" spans="1:3" x14ac:dyDescent="0.3">
      <c r="A42" s="34" t="s">
        <v>130</v>
      </c>
      <c r="B42" s="35">
        <v>0</v>
      </c>
      <c r="C42" s="35">
        <v>0</v>
      </c>
    </row>
    <row r="43" spans="1:3" x14ac:dyDescent="0.3">
      <c r="A43" s="34" t="s">
        <v>131</v>
      </c>
      <c r="B43" s="35">
        <v>2928000</v>
      </c>
      <c r="C43" s="35">
        <v>2740574.5720000002</v>
      </c>
    </row>
    <row r="44" spans="1:3" x14ac:dyDescent="0.3">
      <c r="A44" s="34" t="s">
        <v>132</v>
      </c>
      <c r="B44" s="35">
        <v>9325000</v>
      </c>
      <c r="C44" s="35">
        <v>7282800.881000001</v>
      </c>
    </row>
    <row r="45" spans="1:3" x14ac:dyDescent="0.3">
      <c r="A45" s="34" t="s">
        <v>133</v>
      </c>
      <c r="B45" s="35">
        <v>108955000</v>
      </c>
      <c r="C45" s="35">
        <v>114521958.833</v>
      </c>
    </row>
    <row r="46" spans="1:3" x14ac:dyDescent="0.3">
      <c r="A46" s="34" t="s">
        <v>134</v>
      </c>
      <c r="B46" s="34"/>
      <c r="C46" s="34"/>
    </row>
    <row r="47" spans="1:3" x14ac:dyDescent="0.3">
      <c r="A47" s="34" t="s">
        <v>135</v>
      </c>
      <c r="B47" s="35">
        <v>54402000</v>
      </c>
      <c r="C47" s="35">
        <v>0</v>
      </c>
    </row>
    <row r="48" spans="1:3" x14ac:dyDescent="0.3">
      <c r="A48" s="34" t="s">
        <v>136</v>
      </c>
      <c r="B48" s="35">
        <v>27107000</v>
      </c>
      <c r="C48" s="35">
        <v>0</v>
      </c>
    </row>
    <row r="49" spans="1:3" x14ac:dyDescent="0.3">
      <c r="A49" s="34" t="s">
        <v>137</v>
      </c>
      <c r="B49" s="35">
        <v>81509000</v>
      </c>
      <c r="C49" s="35">
        <v>0</v>
      </c>
    </row>
    <row r="50" spans="1:3" x14ac:dyDescent="0.3">
      <c r="A50" s="34" t="s">
        <v>138</v>
      </c>
      <c r="B50" s="35">
        <v>190464000</v>
      </c>
      <c r="C50" s="35">
        <v>114521958.833</v>
      </c>
    </row>
    <row r="52" spans="1:3" x14ac:dyDescent="0.3">
      <c r="A52" s="34" t="s">
        <v>139</v>
      </c>
      <c r="B52" s="34"/>
      <c r="C52" s="34"/>
    </row>
    <row r="53" spans="1:3" x14ac:dyDescent="0.3">
      <c r="A53" s="34" t="s">
        <v>140</v>
      </c>
      <c r="B53" s="34"/>
      <c r="C53" s="34"/>
    </row>
    <row r="54" spans="1:3" x14ac:dyDescent="0.3">
      <c r="A54" s="34" t="s">
        <v>141</v>
      </c>
      <c r="B54" s="34"/>
      <c r="C54" s="34"/>
    </row>
    <row r="55" spans="1:3" x14ac:dyDescent="0.3">
      <c r="A55" s="34" t="s">
        <v>142</v>
      </c>
      <c r="B55" s="35">
        <v>32935000</v>
      </c>
      <c r="C55" s="35">
        <v>32199897.311000001</v>
      </c>
    </row>
    <row r="56" spans="1:3" x14ac:dyDescent="0.3">
      <c r="A56" s="34" t="s">
        <v>143</v>
      </c>
      <c r="B56" s="35">
        <v>100000</v>
      </c>
      <c r="C56" s="35">
        <v>69304.998999999996</v>
      </c>
    </row>
    <row r="57" spans="1:3" x14ac:dyDescent="0.3">
      <c r="A57" s="34" t="s">
        <v>144</v>
      </c>
      <c r="B57" s="35">
        <v>20884000</v>
      </c>
      <c r="C57" s="35">
        <v>19151067.061000001</v>
      </c>
    </row>
    <row r="58" spans="1:3" x14ac:dyDescent="0.3">
      <c r="A58" s="34" t="s">
        <v>145</v>
      </c>
      <c r="B58" s="35">
        <v>12700000</v>
      </c>
      <c r="C58" s="35">
        <v>11650717.783</v>
      </c>
    </row>
    <row r="59" spans="1:3" x14ac:dyDescent="0.3">
      <c r="A59" s="34" t="s">
        <v>146</v>
      </c>
      <c r="B59" s="35">
        <v>100000</v>
      </c>
      <c r="C59" s="35">
        <v>79882.516000000003</v>
      </c>
    </row>
    <row r="60" spans="1:3" x14ac:dyDescent="0.3">
      <c r="A60" s="34" t="s">
        <v>147</v>
      </c>
      <c r="B60" s="35">
        <v>66719000</v>
      </c>
      <c r="C60" s="35">
        <v>63150869.670000009</v>
      </c>
    </row>
    <row r="61" spans="1:3" x14ac:dyDescent="0.3">
      <c r="A61" s="34" t="s">
        <v>148</v>
      </c>
      <c r="B61" s="34"/>
      <c r="C61" s="34"/>
    </row>
    <row r="62" spans="1:3" x14ac:dyDescent="0.3">
      <c r="A62" s="34" t="s">
        <v>149</v>
      </c>
      <c r="B62" s="35">
        <v>950000</v>
      </c>
      <c r="C62" s="35">
        <v>880740.20900000003</v>
      </c>
    </row>
    <row r="63" spans="1:3" x14ac:dyDescent="0.3">
      <c r="A63" s="34" t="s">
        <v>150</v>
      </c>
      <c r="B63" s="35">
        <v>4500000</v>
      </c>
      <c r="C63" s="35">
        <v>4418982.0190000003</v>
      </c>
    </row>
    <row r="64" spans="1:3" x14ac:dyDescent="0.3">
      <c r="A64" s="34" t="s">
        <v>151</v>
      </c>
      <c r="B64" s="35">
        <v>5020000</v>
      </c>
      <c r="C64" s="35">
        <v>5004264.4000000004</v>
      </c>
    </row>
    <row r="65" spans="1:3" x14ac:dyDescent="0.3">
      <c r="A65" s="34" t="s">
        <v>152</v>
      </c>
      <c r="B65" s="35">
        <v>39000</v>
      </c>
      <c r="C65" s="35">
        <v>25120.414000000001</v>
      </c>
    </row>
    <row r="66" spans="1:3" x14ac:dyDescent="0.3">
      <c r="A66" s="34" t="s">
        <v>153</v>
      </c>
      <c r="B66" s="35">
        <v>8700000</v>
      </c>
      <c r="C66" s="35">
        <v>7450644.5880000005</v>
      </c>
    </row>
    <row r="67" spans="1:3" x14ac:dyDescent="0.3">
      <c r="A67" s="34" t="s">
        <v>154</v>
      </c>
      <c r="B67" s="35">
        <v>19209000</v>
      </c>
      <c r="C67" s="35">
        <v>17779751.630000003</v>
      </c>
    </row>
    <row r="68" spans="1:3" x14ac:dyDescent="0.3">
      <c r="A68" s="34" t="s">
        <v>155</v>
      </c>
      <c r="B68" s="34"/>
      <c r="C68" s="34"/>
    </row>
    <row r="69" spans="1:3" x14ac:dyDescent="0.3">
      <c r="A69" s="34" t="s">
        <v>156</v>
      </c>
      <c r="B69" s="35">
        <v>1533000</v>
      </c>
      <c r="C69" s="35">
        <v>32068.086000000032</v>
      </c>
    </row>
    <row r="70" spans="1:3" x14ac:dyDescent="0.3">
      <c r="A70" s="34" t="s">
        <v>157</v>
      </c>
      <c r="B70" s="35">
        <v>145000</v>
      </c>
      <c r="C70" s="35">
        <v>7696.0309999999999</v>
      </c>
    </row>
    <row r="71" spans="1:3" x14ac:dyDescent="0.3">
      <c r="A71" s="34" t="s">
        <v>158</v>
      </c>
      <c r="B71" s="35">
        <v>99500</v>
      </c>
      <c r="C71" s="35">
        <v>49330.698000000004</v>
      </c>
    </row>
    <row r="72" spans="1:3" x14ac:dyDescent="0.3">
      <c r="A72" s="34" t="s">
        <v>159</v>
      </c>
      <c r="B72" s="35">
        <v>648800</v>
      </c>
      <c r="C72" s="35">
        <v>133029.92599999998</v>
      </c>
    </row>
    <row r="73" spans="1:3" x14ac:dyDescent="0.3">
      <c r="A73" s="34" t="s">
        <v>160</v>
      </c>
      <c r="B73" s="35">
        <v>980000</v>
      </c>
      <c r="C73" s="35">
        <v>227640.356</v>
      </c>
    </row>
    <row r="74" spans="1:3" x14ac:dyDescent="0.3">
      <c r="A74" s="34" t="s">
        <v>161</v>
      </c>
      <c r="B74" s="35">
        <v>900000</v>
      </c>
      <c r="C74" s="35">
        <v>61127.718999999997</v>
      </c>
    </row>
    <row r="75" spans="1:3" x14ac:dyDescent="0.3">
      <c r="A75" s="34" t="s">
        <v>162</v>
      </c>
      <c r="B75" s="35">
        <v>233600</v>
      </c>
      <c r="C75" s="35">
        <v>50918.758000000002</v>
      </c>
    </row>
    <row r="76" spans="1:3" x14ac:dyDescent="0.3">
      <c r="A76" s="34" t="s">
        <v>163</v>
      </c>
      <c r="B76" s="35">
        <v>320000</v>
      </c>
      <c r="C76" s="35">
        <v>277630.51</v>
      </c>
    </row>
    <row r="77" spans="1:3" x14ac:dyDescent="0.3">
      <c r="A77" s="34" t="s">
        <v>164</v>
      </c>
      <c r="B77" s="35">
        <v>4859900</v>
      </c>
      <c r="C77" s="35">
        <v>839442.08400000003</v>
      </c>
    </row>
    <row r="78" spans="1:3" x14ac:dyDescent="0.3">
      <c r="A78" s="34" t="s">
        <v>165</v>
      </c>
      <c r="B78" s="34"/>
      <c r="C78" s="34"/>
    </row>
    <row r="79" spans="1:3" x14ac:dyDescent="0.3">
      <c r="A79" s="34" t="s">
        <v>166</v>
      </c>
      <c r="B79" s="35">
        <v>359200</v>
      </c>
      <c r="C79" s="35">
        <v>134583.495</v>
      </c>
    </row>
    <row r="80" spans="1:3" x14ac:dyDescent="0.3">
      <c r="A80" s="34" t="s">
        <v>167</v>
      </c>
      <c r="B80" s="35">
        <v>100000</v>
      </c>
      <c r="C80" s="35">
        <v>0</v>
      </c>
    </row>
    <row r="81" spans="1:3" x14ac:dyDescent="0.3">
      <c r="A81" s="34" t="s">
        <v>168</v>
      </c>
      <c r="B81" s="35">
        <v>350000</v>
      </c>
      <c r="C81" s="35">
        <v>289844.62800000003</v>
      </c>
    </row>
    <row r="82" spans="1:3" x14ac:dyDescent="0.3">
      <c r="A82" s="34" t="s">
        <v>169</v>
      </c>
      <c r="B82" s="35">
        <v>1520000</v>
      </c>
      <c r="C82" s="35">
        <v>1341920.5890000002</v>
      </c>
    </row>
    <row r="83" spans="1:3" x14ac:dyDescent="0.3">
      <c r="A83" s="34" t="s">
        <v>170</v>
      </c>
      <c r="B83" s="35">
        <v>120000</v>
      </c>
      <c r="C83" s="35">
        <v>74998.899999999994</v>
      </c>
    </row>
    <row r="84" spans="1:3" x14ac:dyDescent="0.3">
      <c r="A84" s="34" t="s">
        <v>171</v>
      </c>
      <c r="B84" s="35">
        <v>6510000</v>
      </c>
      <c r="C84" s="35">
        <v>6009600.8099999996</v>
      </c>
    </row>
    <row r="85" spans="1:3" x14ac:dyDescent="0.3">
      <c r="A85" s="34" t="s">
        <v>172</v>
      </c>
      <c r="B85" s="35">
        <v>195000</v>
      </c>
      <c r="C85" s="35">
        <v>4870.2700000000004</v>
      </c>
    </row>
    <row r="86" spans="1:3" x14ac:dyDescent="0.3">
      <c r="A86" s="34" t="s">
        <v>173</v>
      </c>
      <c r="B86" s="35">
        <v>9154200</v>
      </c>
      <c r="C86" s="35">
        <v>7855818.6919999998</v>
      </c>
    </row>
    <row r="87" spans="1:3" x14ac:dyDescent="0.3">
      <c r="A87" s="34" t="s">
        <v>174</v>
      </c>
      <c r="B87" s="34"/>
      <c r="C87" s="34"/>
    </row>
    <row r="88" spans="1:3" x14ac:dyDescent="0.3">
      <c r="A88" s="34" t="s">
        <v>175</v>
      </c>
      <c r="B88" s="35">
        <v>6590000</v>
      </c>
      <c r="C88" s="35">
        <v>5448743.352</v>
      </c>
    </row>
    <row r="89" spans="1:3" x14ac:dyDescent="0.3">
      <c r="A89" s="34" t="s">
        <v>176</v>
      </c>
      <c r="B89" s="35">
        <v>7000</v>
      </c>
      <c r="C89" s="35">
        <v>4062</v>
      </c>
    </row>
    <row r="90" spans="1:3" x14ac:dyDescent="0.3">
      <c r="A90" s="34" t="s">
        <v>177</v>
      </c>
      <c r="B90" s="35">
        <v>400000</v>
      </c>
      <c r="C90" s="35">
        <v>324491.79800000001</v>
      </c>
    </row>
    <row r="91" spans="1:3" x14ac:dyDescent="0.3">
      <c r="A91" s="34" t="s">
        <v>178</v>
      </c>
      <c r="B91" s="35">
        <v>185100</v>
      </c>
      <c r="C91" s="35">
        <v>136282.1</v>
      </c>
    </row>
    <row r="92" spans="1:3" x14ac:dyDescent="0.3">
      <c r="A92" s="34" t="s">
        <v>179</v>
      </c>
      <c r="B92" s="35">
        <v>2000</v>
      </c>
      <c r="C92" s="35">
        <v>1759.5</v>
      </c>
    </row>
    <row r="93" spans="1:3" x14ac:dyDescent="0.3">
      <c r="A93" s="34" t="s">
        <v>180</v>
      </c>
      <c r="B93" s="35">
        <v>60000</v>
      </c>
      <c r="C93" s="35">
        <v>17345.72</v>
      </c>
    </row>
    <row r="94" spans="1:3" x14ac:dyDescent="0.3">
      <c r="A94" s="34" t="s">
        <v>181</v>
      </c>
      <c r="B94" s="35">
        <v>40000</v>
      </c>
      <c r="C94" s="35">
        <v>39536.857000000004</v>
      </c>
    </row>
    <row r="95" spans="1:3" x14ac:dyDescent="0.3">
      <c r="A95" s="34" t="s">
        <v>182</v>
      </c>
      <c r="B95" s="35">
        <v>40000</v>
      </c>
      <c r="C95" s="35">
        <v>27730.58</v>
      </c>
    </row>
    <row r="96" spans="1:3" x14ac:dyDescent="0.3">
      <c r="A96" s="34" t="s">
        <v>183</v>
      </c>
      <c r="B96" s="35">
        <v>7324100</v>
      </c>
      <c r="C96" s="35">
        <v>5999951.9069999997</v>
      </c>
    </row>
    <row r="97" spans="1:3" x14ac:dyDescent="0.3">
      <c r="A97" s="34" t="s">
        <v>184</v>
      </c>
      <c r="B97" s="34"/>
      <c r="C97" s="34"/>
    </row>
    <row r="98" spans="1:3" x14ac:dyDescent="0.3">
      <c r="A98" s="34" t="s">
        <v>185</v>
      </c>
      <c r="B98" s="35">
        <v>65000</v>
      </c>
      <c r="C98" s="35">
        <v>65000</v>
      </c>
    </row>
    <row r="99" spans="1:3" x14ac:dyDescent="0.3">
      <c r="A99" s="34" t="s">
        <v>186</v>
      </c>
      <c r="B99" s="35">
        <v>10000</v>
      </c>
      <c r="C99" s="35">
        <v>0</v>
      </c>
    </row>
    <row r="100" spans="1:3" x14ac:dyDescent="0.3">
      <c r="A100" s="34" t="s">
        <v>187</v>
      </c>
      <c r="B100" s="35">
        <v>40000</v>
      </c>
      <c r="C100" s="35">
        <v>17172.921999999999</v>
      </c>
    </row>
    <row r="101" spans="1:3" x14ac:dyDescent="0.3">
      <c r="A101" s="34" t="s">
        <v>188</v>
      </c>
      <c r="B101" s="35">
        <v>107800</v>
      </c>
      <c r="C101" s="35">
        <v>82080</v>
      </c>
    </row>
    <row r="102" spans="1:3" x14ac:dyDescent="0.3">
      <c r="A102" s="34" t="s">
        <v>189</v>
      </c>
      <c r="B102" s="35">
        <v>25000</v>
      </c>
      <c r="C102" s="35">
        <v>25000</v>
      </c>
    </row>
    <row r="103" spans="1:3" x14ac:dyDescent="0.3">
      <c r="A103" s="34" t="s">
        <v>190</v>
      </c>
      <c r="B103" s="35">
        <v>1500000</v>
      </c>
      <c r="C103" s="35">
        <v>1500000</v>
      </c>
    </row>
    <row r="104" spans="1:3" x14ac:dyDescent="0.3">
      <c r="A104" s="34" t="s">
        <v>191</v>
      </c>
      <c r="B104" s="35">
        <v>1747800</v>
      </c>
      <c r="C104" s="35">
        <v>1689252.922</v>
      </c>
    </row>
    <row r="105" spans="1:3" x14ac:dyDescent="0.3">
      <c r="A105" s="34" t="s">
        <v>192</v>
      </c>
      <c r="B105" s="35">
        <v>42000</v>
      </c>
      <c r="C105" s="35">
        <v>23114</v>
      </c>
    </row>
    <row r="106" spans="1:3" x14ac:dyDescent="0.3">
      <c r="A106" s="34" t="s">
        <v>193</v>
      </c>
      <c r="B106" s="35">
        <v>29475000</v>
      </c>
      <c r="C106" s="35">
        <v>6149298.4580000006</v>
      </c>
    </row>
    <row r="107" spans="1:3" x14ac:dyDescent="0.3">
      <c r="A107" s="34" t="s">
        <v>194</v>
      </c>
      <c r="B107" s="35">
        <v>453000</v>
      </c>
      <c r="C107" s="35">
        <v>294172.87400000001</v>
      </c>
    </row>
    <row r="108" spans="1:3" x14ac:dyDescent="0.3">
      <c r="A108" s="34" t="s">
        <v>195</v>
      </c>
      <c r="B108" s="35">
        <v>138984000</v>
      </c>
      <c r="C108" s="35">
        <v>103781672.23700002</v>
      </c>
    </row>
    <row r="109" spans="1:3" x14ac:dyDescent="0.3">
      <c r="A109" s="34" t="s">
        <v>196</v>
      </c>
      <c r="B109" s="34"/>
      <c r="C109" s="34"/>
    </row>
    <row r="110" spans="1:3" x14ac:dyDescent="0.3">
      <c r="A110" s="34" t="s">
        <v>197</v>
      </c>
      <c r="B110" s="34"/>
      <c r="C110" s="34"/>
    </row>
    <row r="111" spans="1:3" x14ac:dyDescent="0.3">
      <c r="A111" s="34" t="s">
        <v>198</v>
      </c>
      <c r="B111" s="34"/>
      <c r="C111" s="34"/>
    </row>
    <row r="112" spans="1:3" x14ac:dyDescent="0.3">
      <c r="A112" s="34" t="s">
        <v>199</v>
      </c>
      <c r="B112" s="34"/>
      <c r="C112" s="34"/>
    </row>
    <row r="113" spans="1:3" x14ac:dyDescent="0.3">
      <c r="A113" s="34" t="s">
        <v>200</v>
      </c>
      <c r="B113" s="35">
        <v>2400000</v>
      </c>
      <c r="C113" s="35">
        <v>1820190.747</v>
      </c>
    </row>
    <row r="114" spans="1:3" x14ac:dyDescent="0.3">
      <c r="A114" s="34" t="s">
        <v>201</v>
      </c>
      <c r="B114" s="35">
        <v>961000</v>
      </c>
      <c r="C114" s="35">
        <v>272960.03200000001</v>
      </c>
    </row>
    <row r="115" spans="1:3" x14ac:dyDescent="0.3">
      <c r="A115" s="34" t="s">
        <v>202</v>
      </c>
      <c r="B115" s="35">
        <v>650000</v>
      </c>
      <c r="C115" s="35">
        <v>625286.99899999995</v>
      </c>
    </row>
    <row r="116" spans="1:3" x14ac:dyDescent="0.3">
      <c r="A116" s="34" t="s">
        <v>203</v>
      </c>
      <c r="B116" s="35">
        <v>2150000</v>
      </c>
      <c r="C116" s="35">
        <v>2150000</v>
      </c>
    </row>
    <row r="117" spans="1:3" x14ac:dyDescent="0.3">
      <c r="A117" s="34" t="s">
        <v>204</v>
      </c>
      <c r="B117" s="35">
        <v>6161000</v>
      </c>
      <c r="C117" s="35">
        <v>4868437.7779999999</v>
      </c>
    </row>
    <row r="118" spans="1:3" x14ac:dyDescent="0.3">
      <c r="A118" s="34" t="s">
        <v>205</v>
      </c>
      <c r="B118" s="34"/>
      <c r="C118" s="34"/>
    </row>
    <row r="119" spans="1:3" x14ac:dyDescent="0.3">
      <c r="A119" s="34" t="s">
        <v>206</v>
      </c>
      <c r="B119" s="35">
        <v>1500000</v>
      </c>
      <c r="C119" s="35">
        <v>150685.90700000001</v>
      </c>
    </row>
    <row r="120" spans="1:3" x14ac:dyDescent="0.3">
      <c r="A120" s="34" t="s">
        <v>207</v>
      </c>
      <c r="B120" s="35">
        <v>841000</v>
      </c>
      <c r="C120" s="35">
        <v>341562.21600000001</v>
      </c>
    </row>
    <row r="121" spans="1:3" x14ac:dyDescent="0.3">
      <c r="A121" s="34" t="s">
        <v>208</v>
      </c>
      <c r="B121" s="35">
        <v>2341000</v>
      </c>
      <c r="C121" s="35">
        <v>492248.12300000002</v>
      </c>
    </row>
    <row r="122" spans="1:3" x14ac:dyDescent="0.3">
      <c r="A122" s="34" t="s">
        <v>209</v>
      </c>
      <c r="B122" s="35">
        <v>8502000</v>
      </c>
      <c r="C122" s="35">
        <v>5360685.9009999996</v>
      </c>
    </row>
    <row r="123" spans="1:3" x14ac:dyDescent="0.3">
      <c r="A123" s="34" t="s">
        <v>210</v>
      </c>
      <c r="B123" s="34"/>
      <c r="C123" s="34"/>
    </row>
    <row r="124" spans="1:3" x14ac:dyDescent="0.3">
      <c r="A124" s="34" t="s">
        <v>211</v>
      </c>
      <c r="B124" s="35">
        <v>340000</v>
      </c>
      <c r="C124" s="35">
        <v>138419.92799999999</v>
      </c>
    </row>
    <row r="125" spans="1:3" x14ac:dyDescent="0.3">
      <c r="A125" s="34" t="s">
        <v>212</v>
      </c>
      <c r="B125" s="35">
        <v>25000</v>
      </c>
      <c r="C125" s="35">
        <v>8990.2880000000005</v>
      </c>
    </row>
    <row r="126" spans="1:3" x14ac:dyDescent="0.3">
      <c r="A126" s="34" t="s">
        <v>213</v>
      </c>
      <c r="B126" s="35">
        <v>365000</v>
      </c>
      <c r="C126" s="35">
        <v>147410.21599999999</v>
      </c>
    </row>
    <row r="127" spans="1:3" x14ac:dyDescent="0.3">
      <c r="A127" s="34" t="s">
        <v>214</v>
      </c>
      <c r="B127" s="35">
        <v>383000</v>
      </c>
      <c r="C127" s="35">
        <v>245599.61800000002</v>
      </c>
    </row>
    <row r="128" spans="1:3" x14ac:dyDescent="0.3">
      <c r="A128" s="34" t="s">
        <v>215</v>
      </c>
      <c r="B128" s="35">
        <v>4639000</v>
      </c>
      <c r="C128" s="35">
        <v>463028.11900000001</v>
      </c>
    </row>
    <row r="129" spans="1:3" x14ac:dyDescent="0.3">
      <c r="A129" s="34" t="s">
        <v>216</v>
      </c>
      <c r="B129" s="35">
        <v>13889000</v>
      </c>
      <c r="C129" s="35">
        <v>6216723.8539999994</v>
      </c>
    </row>
    <row r="130" spans="1:3" x14ac:dyDescent="0.3">
      <c r="A130" s="34" t="s">
        <v>217</v>
      </c>
      <c r="B130" s="34"/>
      <c r="C130" s="34"/>
    </row>
    <row r="131" spans="1:3" x14ac:dyDescent="0.3">
      <c r="A131" s="34" t="s">
        <v>218</v>
      </c>
      <c r="B131" s="35">
        <v>4050000</v>
      </c>
      <c r="C131" s="35">
        <v>3653859.0890000006</v>
      </c>
    </row>
    <row r="132" spans="1:3" x14ac:dyDescent="0.3">
      <c r="A132" s="34" t="s">
        <v>219</v>
      </c>
      <c r="B132" s="35">
        <v>129000</v>
      </c>
      <c r="C132" s="35">
        <v>27504.965</v>
      </c>
    </row>
    <row r="133" spans="1:3" x14ac:dyDescent="0.3">
      <c r="A133" s="34" t="s">
        <v>220</v>
      </c>
      <c r="B133" s="35">
        <v>4179000</v>
      </c>
      <c r="C133" s="35">
        <v>3681364.0540000005</v>
      </c>
    </row>
    <row r="134" spans="1:3" x14ac:dyDescent="0.3">
      <c r="A134" s="34" t="s">
        <v>221</v>
      </c>
      <c r="B134" s="35">
        <v>18068000</v>
      </c>
      <c r="C134" s="35">
        <v>9898087.9079999998</v>
      </c>
    </row>
    <row r="135" spans="1:3" x14ac:dyDescent="0.3">
      <c r="A135" s="34" t="s">
        <v>222</v>
      </c>
      <c r="B135" s="34"/>
      <c r="C135" s="34"/>
    </row>
    <row r="136" spans="1:3" x14ac:dyDescent="0.3">
      <c r="A136" s="34" t="s">
        <v>223</v>
      </c>
      <c r="B136" s="35">
        <v>550000</v>
      </c>
      <c r="C136" s="35">
        <v>0</v>
      </c>
    </row>
    <row r="137" spans="1:3" x14ac:dyDescent="0.3">
      <c r="A137" s="34" t="s">
        <v>224</v>
      </c>
      <c r="B137" s="35">
        <v>100000</v>
      </c>
      <c r="C137" s="35">
        <v>8636.75</v>
      </c>
    </row>
    <row r="138" spans="1:3" x14ac:dyDescent="0.3">
      <c r="A138" s="34" t="s">
        <v>225</v>
      </c>
      <c r="B138" s="35">
        <v>50000</v>
      </c>
      <c r="C138" s="35">
        <v>0</v>
      </c>
    </row>
    <row r="139" spans="1:3" x14ac:dyDescent="0.3">
      <c r="A139" s="34" t="s">
        <v>226</v>
      </c>
      <c r="B139" s="35">
        <v>1000000</v>
      </c>
      <c r="C139" s="35">
        <v>0</v>
      </c>
    </row>
    <row r="140" spans="1:3" x14ac:dyDescent="0.3">
      <c r="A140" s="34" t="s">
        <v>227</v>
      </c>
      <c r="B140" s="35">
        <v>400000</v>
      </c>
      <c r="C140" s="35">
        <v>0</v>
      </c>
    </row>
    <row r="141" spans="1:3" x14ac:dyDescent="0.3">
      <c r="A141" s="34" t="s">
        <v>228</v>
      </c>
      <c r="B141" s="34"/>
      <c r="C141" s="34"/>
    </row>
    <row r="142" spans="1:3" x14ac:dyDescent="0.3">
      <c r="A142" s="34" t="s">
        <v>229</v>
      </c>
      <c r="B142" s="35">
        <v>100000</v>
      </c>
      <c r="C142" s="35">
        <v>1960</v>
      </c>
    </row>
    <row r="143" spans="1:3" x14ac:dyDescent="0.3">
      <c r="A143" s="34" t="s">
        <v>230</v>
      </c>
      <c r="B143" s="35">
        <v>400000</v>
      </c>
      <c r="C143" s="35">
        <v>0</v>
      </c>
    </row>
    <row r="144" spans="1:3" x14ac:dyDescent="0.3">
      <c r="A144" s="34" t="s">
        <v>231</v>
      </c>
      <c r="B144" s="35">
        <v>500000</v>
      </c>
      <c r="C144" s="35">
        <v>1960</v>
      </c>
    </row>
    <row r="145" spans="1:3" x14ac:dyDescent="0.3">
      <c r="A145" s="34" t="s">
        <v>232</v>
      </c>
      <c r="B145" s="35">
        <v>3705000</v>
      </c>
      <c r="C145" s="35">
        <v>831601.93799999997</v>
      </c>
    </row>
    <row r="146" spans="1:3" x14ac:dyDescent="0.3">
      <c r="A146" s="34" t="s">
        <v>233</v>
      </c>
      <c r="B146" s="35">
        <v>6305000</v>
      </c>
      <c r="C146" s="35">
        <v>842198.68799999997</v>
      </c>
    </row>
    <row r="147" spans="1:3" x14ac:dyDescent="0.3">
      <c r="A147" s="34" t="s">
        <v>234</v>
      </c>
      <c r="B147" s="35">
        <v>163357000</v>
      </c>
      <c r="C147" s="35">
        <v>114521958.83300002</v>
      </c>
    </row>
    <row r="148" spans="1:3" x14ac:dyDescent="0.3">
      <c r="A148" s="34" t="s">
        <v>235</v>
      </c>
      <c r="B148" s="35">
        <v>27107000</v>
      </c>
      <c r="C148" s="35">
        <v>0</v>
      </c>
    </row>
    <row r="149" spans="1:3" x14ac:dyDescent="0.3">
      <c r="A149" s="34" t="s">
        <v>236</v>
      </c>
      <c r="B149" s="35">
        <v>190464000</v>
      </c>
      <c r="C149" s="35">
        <v>114521958.83300002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rightToLeft="1" zoomScaleNormal="100" workbookViewId="0">
      <selection activeCell="E12" sqref="E12"/>
    </sheetView>
  </sheetViews>
  <sheetFormatPr defaultRowHeight="14.4" x14ac:dyDescent="0.3"/>
  <cols>
    <col min="1" max="1" width="29.109375" bestFit="1" customWidth="1"/>
    <col min="2" max="5" width="11.21875" bestFit="1" customWidth="1"/>
  </cols>
  <sheetData>
    <row r="1" spans="1:5" ht="15.6" x14ac:dyDescent="0.3">
      <c r="A1" s="44" t="s">
        <v>17</v>
      </c>
      <c r="B1" s="44" t="s">
        <v>18</v>
      </c>
      <c r="C1" s="44" t="s">
        <v>19</v>
      </c>
      <c r="D1" s="44" t="s">
        <v>20</v>
      </c>
      <c r="E1" s="44" t="s">
        <v>21</v>
      </c>
    </row>
    <row r="2" spans="1:5" ht="15.6" x14ac:dyDescent="0.3">
      <c r="A2" s="34" t="s">
        <v>374</v>
      </c>
      <c r="B2" s="35">
        <v>5990000</v>
      </c>
      <c r="C2" s="35">
        <v>8462894.0649999995</v>
      </c>
      <c r="D2" s="35">
        <v>6250000</v>
      </c>
      <c r="E2" s="35">
        <v>8250000</v>
      </c>
    </row>
    <row r="3" spans="1:5" ht="15.6" x14ac:dyDescent="0.3">
      <c r="A3" s="34" t="s">
        <v>375</v>
      </c>
      <c r="B3" s="35">
        <v>9281592.5879999995</v>
      </c>
      <c r="C3" s="35">
        <v>9281592.5879999995</v>
      </c>
      <c r="D3" s="35">
        <v>9281592.5879999995</v>
      </c>
      <c r="E3" s="35">
        <v>9281592.5879999995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rightToLeft="1" workbookViewId="0">
      <selection activeCell="B2" sqref="B2:E2"/>
    </sheetView>
  </sheetViews>
  <sheetFormatPr defaultRowHeight="14.4" x14ac:dyDescent="0.3"/>
  <cols>
    <col min="1" max="1" width="38" bestFit="1" customWidth="1"/>
    <col min="2" max="2" width="14.21875" bestFit="1" customWidth="1"/>
    <col min="3" max="5" width="15.6640625" bestFit="1" customWidth="1"/>
  </cols>
  <sheetData>
    <row r="1" spans="1:5" ht="14.25" customHeight="1" x14ac:dyDescent="0.3">
      <c r="A1" s="113" t="s">
        <v>16</v>
      </c>
      <c r="B1" s="114"/>
      <c r="C1" s="114"/>
      <c r="D1" s="114"/>
      <c r="E1" s="114"/>
    </row>
    <row r="2" spans="1:5" ht="30" x14ac:dyDescent="0.3">
      <c r="A2" s="1" t="s">
        <v>0</v>
      </c>
      <c r="B2" s="2" t="s">
        <v>1</v>
      </c>
      <c r="C2" s="2" t="s">
        <v>12</v>
      </c>
      <c r="D2" s="2" t="s">
        <v>13</v>
      </c>
      <c r="E2" s="2" t="s">
        <v>14</v>
      </c>
    </row>
    <row r="3" spans="1:5" ht="15" x14ac:dyDescent="0.3">
      <c r="A3" s="3" t="s">
        <v>2</v>
      </c>
      <c r="B3" s="5">
        <v>20528066.080000002</v>
      </c>
      <c r="C3" s="5">
        <v>21513542.266000003</v>
      </c>
      <c r="D3" s="5">
        <v>21341338.321999997</v>
      </c>
      <c r="E3" s="5">
        <v>22477997.782000002</v>
      </c>
    </row>
    <row r="4" spans="1:5" ht="15" x14ac:dyDescent="0.3">
      <c r="A4" s="3" t="s">
        <v>3</v>
      </c>
      <c r="B4" s="5">
        <v>34426397.75</v>
      </c>
      <c r="C4" s="5">
        <v>36618456.826000005</v>
      </c>
      <c r="D4" s="5">
        <v>33910708.120000005</v>
      </c>
      <c r="E4" s="5">
        <v>31190466.969999999</v>
      </c>
    </row>
    <row r="5" spans="1:5" ht="15" x14ac:dyDescent="0.3">
      <c r="A5" s="3" t="s">
        <v>4</v>
      </c>
      <c r="B5" s="5">
        <v>24938155.551999997</v>
      </c>
      <c r="C5" s="5">
        <v>27351704.404999997</v>
      </c>
      <c r="D5" s="5">
        <v>24274762.285</v>
      </c>
      <c r="E5" s="5">
        <v>27812943.226</v>
      </c>
    </row>
    <row r="6" spans="1:5" ht="15" x14ac:dyDescent="0.3">
      <c r="A6" s="3" t="s">
        <v>5</v>
      </c>
      <c r="B6" s="5">
        <v>146767.64799999999</v>
      </c>
      <c r="C6" s="5">
        <v>179271.27</v>
      </c>
      <c r="D6" s="5">
        <v>170773.32199999999</v>
      </c>
      <c r="E6" s="5">
        <v>101013.20600000001</v>
      </c>
    </row>
    <row r="7" spans="1:5" ht="15" x14ac:dyDescent="0.3">
      <c r="A7" s="3" t="s">
        <v>6</v>
      </c>
      <c r="B7" s="5">
        <v>6243921</v>
      </c>
      <c r="C7" s="5">
        <v>7504181.25</v>
      </c>
      <c r="D7" s="5">
        <v>7156044.4000000004</v>
      </c>
      <c r="E7" s="5">
        <v>6442952.0879999995</v>
      </c>
    </row>
    <row r="8" spans="1:5" ht="15" x14ac:dyDescent="0.3">
      <c r="A8" s="3" t="s">
        <v>7</v>
      </c>
      <c r="B8" s="5">
        <v>2160734.12</v>
      </c>
      <c r="C8" s="5">
        <v>1764187.96</v>
      </c>
      <c r="D8" s="5">
        <v>1877498.4910000004</v>
      </c>
      <c r="E8" s="5">
        <v>1980220.79</v>
      </c>
    </row>
    <row r="9" spans="1:5" ht="15" x14ac:dyDescent="0.3">
      <c r="A9" s="3" t="s">
        <v>8</v>
      </c>
      <c r="B9" s="5">
        <v>2911056.5159999998</v>
      </c>
      <c r="C9" s="5">
        <v>3010571.588</v>
      </c>
      <c r="D9" s="5">
        <v>2487303.5</v>
      </c>
      <c r="E9" s="5">
        <v>2408868.37</v>
      </c>
    </row>
    <row r="10" spans="1:5" ht="15" x14ac:dyDescent="0.3">
      <c r="A10" s="3" t="s">
        <v>9</v>
      </c>
      <c r="B10" s="5">
        <v>1442604.3489999999</v>
      </c>
      <c r="C10" s="5">
        <v>1756471.18</v>
      </c>
      <c r="D10" s="5">
        <v>1183738.2339999999</v>
      </c>
      <c r="E10" s="5">
        <v>1151483.8800000001</v>
      </c>
    </row>
    <row r="11" spans="1:5" ht="15" x14ac:dyDescent="0.3">
      <c r="A11" s="3" t="s">
        <v>10</v>
      </c>
      <c r="B11" s="5">
        <v>798309.60000000009</v>
      </c>
      <c r="C11" s="5">
        <v>848156.15500000003</v>
      </c>
      <c r="D11" s="5">
        <v>850048.35</v>
      </c>
      <c r="E11" s="5">
        <v>800729.53600000008</v>
      </c>
    </row>
    <row r="12" spans="1:5" ht="15" x14ac:dyDescent="0.3">
      <c r="A12" s="3" t="s">
        <v>15</v>
      </c>
      <c r="B12" s="5">
        <v>5686885.1370000001</v>
      </c>
      <c r="C12" s="5">
        <v>4703729.37</v>
      </c>
      <c r="D12" s="5">
        <v>8485158.2670000009</v>
      </c>
      <c r="E12" s="5">
        <v>7520517.4079999998</v>
      </c>
    </row>
    <row r="13" spans="1:5" ht="15.6" x14ac:dyDescent="0.3">
      <c r="A13" s="4" t="s">
        <v>11</v>
      </c>
      <c r="B13" s="6">
        <f>SUM(B3:B12)</f>
        <v>99282897.752000004</v>
      </c>
      <c r="C13" s="6">
        <v>105250272.27000001</v>
      </c>
      <c r="D13" s="6">
        <v>101737373.29099999</v>
      </c>
      <c r="E13" s="6">
        <v>101887193.25600001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rightToLeft="1" zoomScaleNormal="100" workbookViewId="0">
      <selection activeCell="E5" sqref="E5"/>
    </sheetView>
  </sheetViews>
  <sheetFormatPr defaultRowHeight="14.4" x14ac:dyDescent="0.3"/>
  <cols>
    <col min="1" max="1" width="25.33203125" bestFit="1" customWidth="1"/>
    <col min="2" max="5" width="13.109375" bestFit="1" customWidth="1"/>
  </cols>
  <sheetData>
    <row r="1" spans="1:5" ht="17.399999999999999" x14ac:dyDescent="0.3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</row>
    <row r="2" spans="1:5" ht="17.399999999999999" x14ac:dyDescent="0.3">
      <c r="A2" s="10" t="s">
        <v>22</v>
      </c>
      <c r="B2" s="8">
        <v>0</v>
      </c>
      <c r="C2" s="8">
        <v>0</v>
      </c>
      <c r="D2" s="8">
        <v>101575</v>
      </c>
      <c r="E2" s="8">
        <v>43531</v>
      </c>
    </row>
    <row r="3" spans="1:5" ht="17.399999999999999" x14ac:dyDescent="0.3">
      <c r="A3" s="10" t="s">
        <v>23</v>
      </c>
      <c r="B3" s="9">
        <v>179069</v>
      </c>
      <c r="C3" s="8">
        <v>199199</v>
      </c>
      <c r="D3" s="8">
        <v>91622</v>
      </c>
      <c r="E3" s="11">
        <v>16234</v>
      </c>
    </row>
    <row r="4" spans="1:5" ht="17.399999999999999" x14ac:dyDescent="0.3">
      <c r="A4" s="10" t="s">
        <v>24</v>
      </c>
      <c r="B4" s="9">
        <v>97743.5</v>
      </c>
      <c r="C4" s="8">
        <v>579306</v>
      </c>
      <c r="D4" s="8">
        <v>316247</v>
      </c>
      <c r="E4" s="8">
        <v>411536</v>
      </c>
    </row>
    <row r="5" spans="1:5" x14ac:dyDescent="0.3">
      <c r="C5" s="87">
        <f>C2+C3+C4</f>
        <v>778505</v>
      </c>
      <c r="D5" s="87">
        <f t="shared" ref="D5:E5" si="0">D2+D3+D4</f>
        <v>509444</v>
      </c>
      <c r="E5" s="87">
        <f t="shared" si="0"/>
        <v>471301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rightToLeft="1" topLeftCell="F37" workbookViewId="0">
      <selection activeCell="L37" sqref="L37"/>
    </sheetView>
  </sheetViews>
  <sheetFormatPr defaultRowHeight="14.4" x14ac:dyDescent="0.3"/>
  <cols>
    <col min="1" max="1" width="44.109375" bestFit="1" customWidth="1"/>
    <col min="2" max="2" width="11" bestFit="1" customWidth="1"/>
    <col min="3" max="3" width="2.88671875" customWidth="1"/>
    <col min="4" max="4" width="41.6640625" bestFit="1" customWidth="1"/>
    <col min="5" max="5" width="11" bestFit="1" customWidth="1"/>
    <col min="6" max="6" width="2.88671875" customWidth="1"/>
    <col min="7" max="7" width="47.6640625" bestFit="1" customWidth="1"/>
    <col min="8" max="8" width="11" bestFit="1" customWidth="1"/>
    <col min="9" max="9" width="2.88671875" customWidth="1"/>
    <col min="10" max="10" width="47.6640625" bestFit="1" customWidth="1"/>
    <col min="11" max="11" width="11" bestFit="1" customWidth="1"/>
  </cols>
  <sheetData>
    <row r="1" spans="1:11" ht="15.6" x14ac:dyDescent="0.3">
      <c r="A1" s="29" t="s">
        <v>97</v>
      </c>
      <c r="B1" s="29" t="s">
        <v>99</v>
      </c>
      <c r="C1" s="22"/>
      <c r="D1" s="29" t="s">
        <v>97</v>
      </c>
      <c r="E1" s="29" t="s">
        <v>19</v>
      </c>
      <c r="F1" s="24"/>
      <c r="G1" s="29" t="s">
        <v>97</v>
      </c>
      <c r="H1" s="29" t="s">
        <v>20</v>
      </c>
      <c r="I1" s="24"/>
      <c r="J1" s="29" t="s">
        <v>97</v>
      </c>
      <c r="K1" s="29" t="s">
        <v>21</v>
      </c>
    </row>
    <row r="2" spans="1:11" ht="15" x14ac:dyDescent="0.3">
      <c r="A2" s="12" t="s">
        <v>25</v>
      </c>
      <c r="B2" s="13">
        <v>70804</v>
      </c>
      <c r="C2" s="23"/>
      <c r="D2" s="16" t="s">
        <v>25</v>
      </c>
      <c r="E2" s="13">
        <v>72713.62</v>
      </c>
      <c r="F2" s="23"/>
      <c r="G2" s="12" t="s">
        <v>83</v>
      </c>
      <c r="H2" s="17">
        <v>74680.528000000006</v>
      </c>
      <c r="I2" s="28"/>
      <c r="J2" s="12" t="s">
        <v>83</v>
      </c>
      <c r="K2" s="19">
        <v>76706.444000000003</v>
      </c>
    </row>
    <row r="3" spans="1:11" ht="15" x14ac:dyDescent="0.3">
      <c r="A3" s="12" t="s">
        <v>26</v>
      </c>
      <c r="B3" s="13">
        <v>905.625</v>
      </c>
      <c r="C3" s="23"/>
      <c r="D3" s="16" t="s">
        <v>26</v>
      </c>
      <c r="E3" s="13">
        <v>905.625</v>
      </c>
      <c r="F3" s="23"/>
      <c r="G3" s="12" t="s">
        <v>26</v>
      </c>
      <c r="H3" s="17">
        <v>905.625</v>
      </c>
      <c r="I3" s="28"/>
      <c r="J3" s="12" t="s">
        <v>26</v>
      </c>
      <c r="K3" s="19">
        <v>0</v>
      </c>
    </row>
    <row r="4" spans="1:11" ht="15" x14ac:dyDescent="0.3">
      <c r="A4" s="12" t="s">
        <v>27</v>
      </c>
      <c r="B4" s="13">
        <v>0</v>
      </c>
      <c r="C4" s="23"/>
      <c r="D4" s="16" t="s">
        <v>65</v>
      </c>
      <c r="E4" s="13">
        <v>0</v>
      </c>
      <c r="F4" s="23"/>
      <c r="G4" s="12" t="s">
        <v>84</v>
      </c>
      <c r="H4" s="17">
        <v>0</v>
      </c>
      <c r="I4" s="28"/>
      <c r="J4" s="12" t="s">
        <v>84</v>
      </c>
      <c r="K4" s="19">
        <v>0</v>
      </c>
    </row>
    <row r="5" spans="1:11" ht="15" x14ac:dyDescent="0.3">
      <c r="A5" s="12" t="s">
        <v>28</v>
      </c>
      <c r="B5" s="13">
        <v>0</v>
      </c>
      <c r="C5" s="23"/>
      <c r="D5" s="16" t="s">
        <v>66</v>
      </c>
      <c r="E5" s="13">
        <v>12000</v>
      </c>
      <c r="F5" s="23"/>
      <c r="G5" s="12" t="s">
        <v>85</v>
      </c>
      <c r="H5" s="17">
        <v>12000</v>
      </c>
      <c r="I5" s="28"/>
      <c r="J5" s="12" t="s">
        <v>85</v>
      </c>
      <c r="K5" s="19">
        <v>12000</v>
      </c>
    </row>
    <row r="6" spans="1:11" ht="15" x14ac:dyDescent="0.3">
      <c r="A6" s="12" t="s">
        <v>29</v>
      </c>
      <c r="B6" s="13">
        <v>6000</v>
      </c>
      <c r="C6" s="23"/>
      <c r="D6" s="16" t="s">
        <v>31</v>
      </c>
      <c r="E6" s="13">
        <v>18000</v>
      </c>
      <c r="F6" s="23"/>
      <c r="G6" s="12" t="s">
        <v>31</v>
      </c>
      <c r="H6" s="17">
        <v>18000</v>
      </c>
      <c r="I6" s="28"/>
      <c r="J6" s="12" t="s">
        <v>31</v>
      </c>
      <c r="K6" s="19">
        <v>18900</v>
      </c>
    </row>
    <row r="7" spans="1:11" ht="15" x14ac:dyDescent="0.3">
      <c r="A7" s="12" t="s">
        <v>30</v>
      </c>
      <c r="B7" s="13">
        <v>12000</v>
      </c>
      <c r="C7" s="23"/>
      <c r="D7" s="16" t="s">
        <v>32</v>
      </c>
      <c r="E7" s="13">
        <v>0</v>
      </c>
      <c r="F7" s="23"/>
      <c r="G7" s="12" t="s">
        <v>86</v>
      </c>
      <c r="H7" s="17">
        <v>9000</v>
      </c>
      <c r="I7" s="28"/>
      <c r="J7" s="12" t="s">
        <v>86</v>
      </c>
      <c r="K7" s="19">
        <v>9000</v>
      </c>
    </row>
    <row r="8" spans="1:11" ht="15" x14ac:dyDescent="0.3">
      <c r="A8" s="12" t="s">
        <v>31</v>
      </c>
      <c r="B8" s="13">
        <v>18000</v>
      </c>
      <c r="C8" s="23"/>
      <c r="D8" s="16" t="s">
        <v>33</v>
      </c>
      <c r="E8" s="13">
        <v>9000</v>
      </c>
      <c r="F8" s="23"/>
      <c r="G8" s="12" t="s">
        <v>87</v>
      </c>
      <c r="H8" s="17">
        <v>23060</v>
      </c>
      <c r="I8" s="28"/>
      <c r="J8" s="12" t="s">
        <v>35</v>
      </c>
      <c r="K8" s="19">
        <v>21312</v>
      </c>
    </row>
    <row r="9" spans="1:11" ht="15" x14ac:dyDescent="0.3">
      <c r="A9" s="12" t="s">
        <v>32</v>
      </c>
      <c r="B9" s="13">
        <v>53733</v>
      </c>
      <c r="C9" s="23"/>
      <c r="D9" s="16" t="s">
        <v>34</v>
      </c>
      <c r="E9" s="13">
        <v>23060</v>
      </c>
      <c r="F9" s="23"/>
      <c r="G9" s="12" t="s">
        <v>35</v>
      </c>
      <c r="H9" s="17">
        <v>20648</v>
      </c>
      <c r="I9" s="28"/>
      <c r="J9" s="12" t="s">
        <v>88</v>
      </c>
      <c r="K9" s="19">
        <v>7250</v>
      </c>
    </row>
    <row r="10" spans="1:11" ht="15" x14ac:dyDescent="0.3">
      <c r="A10" s="12" t="s">
        <v>33</v>
      </c>
      <c r="B10" s="13">
        <v>9000</v>
      </c>
      <c r="C10" s="23"/>
      <c r="D10" s="16" t="s">
        <v>35</v>
      </c>
      <c r="E10" s="13">
        <v>27350</v>
      </c>
      <c r="F10" s="23"/>
      <c r="G10" s="12" t="s">
        <v>88</v>
      </c>
      <c r="H10" s="17">
        <v>0</v>
      </c>
      <c r="I10" s="28"/>
      <c r="J10" s="12" t="s">
        <v>89</v>
      </c>
      <c r="K10" s="19">
        <v>0</v>
      </c>
    </row>
    <row r="11" spans="1:11" ht="15" x14ac:dyDescent="0.3">
      <c r="A11" s="12" t="s">
        <v>34</v>
      </c>
      <c r="B11" s="13">
        <v>23060</v>
      </c>
      <c r="C11" s="23"/>
      <c r="D11" s="16" t="s">
        <v>36</v>
      </c>
      <c r="E11" s="13">
        <v>14500</v>
      </c>
      <c r="F11" s="23"/>
      <c r="G11" s="12" t="s">
        <v>89</v>
      </c>
      <c r="H11" s="17">
        <v>0</v>
      </c>
      <c r="I11" s="28"/>
      <c r="J11" s="12" t="s">
        <v>90</v>
      </c>
      <c r="K11" s="19">
        <v>77000</v>
      </c>
    </row>
    <row r="12" spans="1:11" ht="15" x14ac:dyDescent="0.3">
      <c r="A12" s="12" t="s">
        <v>35</v>
      </c>
      <c r="B12" s="13">
        <v>27386</v>
      </c>
      <c r="C12" s="23"/>
      <c r="D12" s="16" t="s">
        <v>67</v>
      </c>
      <c r="E12" s="13">
        <v>20000</v>
      </c>
      <c r="F12" s="23"/>
      <c r="G12" s="12" t="s">
        <v>90</v>
      </c>
      <c r="H12" s="17">
        <v>17000</v>
      </c>
      <c r="I12" s="28"/>
      <c r="J12" s="12" t="s">
        <v>39</v>
      </c>
      <c r="K12" s="19">
        <v>24600</v>
      </c>
    </row>
    <row r="13" spans="1:11" ht="15" x14ac:dyDescent="0.3">
      <c r="A13" s="12" t="s">
        <v>36</v>
      </c>
      <c r="B13" s="13">
        <v>14500</v>
      </c>
      <c r="C13" s="23"/>
      <c r="D13" s="16" t="s">
        <v>68</v>
      </c>
      <c r="E13" s="13">
        <v>64000</v>
      </c>
      <c r="F13" s="23"/>
      <c r="G13" s="12" t="s">
        <v>39</v>
      </c>
      <c r="H13" s="17">
        <v>27600</v>
      </c>
      <c r="I13" s="28"/>
      <c r="J13" s="12" t="s">
        <v>41</v>
      </c>
      <c r="K13" s="19">
        <v>12000</v>
      </c>
    </row>
    <row r="14" spans="1:11" ht="15" x14ac:dyDescent="0.3">
      <c r="A14" s="12" t="s">
        <v>37</v>
      </c>
      <c r="B14" s="13">
        <v>20000</v>
      </c>
      <c r="C14" s="23"/>
      <c r="D14" s="16" t="s">
        <v>39</v>
      </c>
      <c r="E14" s="13">
        <v>34950</v>
      </c>
      <c r="F14" s="23"/>
      <c r="G14" s="12" t="s">
        <v>40</v>
      </c>
      <c r="H14" s="17">
        <v>0</v>
      </c>
      <c r="I14" s="28"/>
      <c r="J14" s="12" t="s">
        <v>71</v>
      </c>
      <c r="K14" s="19">
        <v>25000</v>
      </c>
    </row>
    <row r="15" spans="1:11" ht="15" x14ac:dyDescent="0.3">
      <c r="A15" s="12" t="s">
        <v>38</v>
      </c>
      <c r="B15" s="13">
        <v>47000</v>
      </c>
      <c r="C15" s="23"/>
      <c r="D15" s="16" t="s">
        <v>69</v>
      </c>
      <c r="E15" s="13">
        <v>0</v>
      </c>
      <c r="F15" s="23"/>
      <c r="G15" s="12" t="s">
        <v>41</v>
      </c>
      <c r="H15" s="17">
        <v>12000</v>
      </c>
      <c r="I15" s="28"/>
      <c r="J15" s="12" t="s">
        <v>91</v>
      </c>
      <c r="K15" s="19">
        <v>0</v>
      </c>
    </row>
    <row r="16" spans="1:11" ht="15" x14ac:dyDescent="0.3">
      <c r="A16" s="12" t="s">
        <v>39</v>
      </c>
      <c r="B16" s="13">
        <v>19350</v>
      </c>
      <c r="C16" s="23"/>
      <c r="D16" s="16" t="s">
        <v>70</v>
      </c>
      <c r="E16" s="13">
        <v>12000</v>
      </c>
      <c r="F16" s="23"/>
      <c r="G16" s="12" t="s">
        <v>71</v>
      </c>
      <c r="H16" s="17">
        <v>25000</v>
      </c>
      <c r="I16" s="28"/>
      <c r="J16" s="12" t="s">
        <v>73</v>
      </c>
      <c r="K16" s="19">
        <v>0</v>
      </c>
    </row>
    <row r="17" spans="1:11" ht="15" x14ac:dyDescent="0.3">
      <c r="A17" s="12" t="s">
        <v>40</v>
      </c>
      <c r="B17" s="13">
        <v>0</v>
      </c>
      <c r="C17" s="23"/>
      <c r="D17" s="16" t="s">
        <v>71</v>
      </c>
      <c r="E17" s="13">
        <v>25000</v>
      </c>
      <c r="F17" s="23"/>
      <c r="G17" s="12" t="s">
        <v>91</v>
      </c>
      <c r="H17" s="17">
        <v>25000</v>
      </c>
      <c r="I17" s="28"/>
      <c r="J17" s="12" t="s">
        <v>74</v>
      </c>
      <c r="K17" s="19">
        <v>0</v>
      </c>
    </row>
    <row r="18" spans="1:11" ht="15" x14ac:dyDescent="0.3">
      <c r="A18" s="12" t="s">
        <v>41</v>
      </c>
      <c r="B18" s="13">
        <v>12000</v>
      </c>
      <c r="C18" s="23"/>
      <c r="D18" s="16" t="s">
        <v>72</v>
      </c>
      <c r="E18" s="13">
        <v>3500</v>
      </c>
      <c r="F18" s="23"/>
      <c r="G18" s="12" t="s">
        <v>73</v>
      </c>
      <c r="H18" s="17">
        <v>79693.125</v>
      </c>
      <c r="I18" s="28"/>
      <c r="J18" s="12" t="s">
        <v>92</v>
      </c>
      <c r="K18" s="19">
        <v>0</v>
      </c>
    </row>
    <row r="19" spans="1:11" ht="15" x14ac:dyDescent="0.3">
      <c r="A19" s="12" t="s">
        <v>42</v>
      </c>
      <c r="B19" s="13">
        <v>25000</v>
      </c>
      <c r="C19" s="23"/>
      <c r="D19" s="16" t="s">
        <v>73</v>
      </c>
      <c r="E19" s="13">
        <v>59362.5</v>
      </c>
      <c r="F19" s="23"/>
      <c r="G19" s="12" t="s">
        <v>74</v>
      </c>
      <c r="H19" s="17">
        <v>8000</v>
      </c>
      <c r="I19" s="28"/>
      <c r="J19" s="12" t="s">
        <v>48</v>
      </c>
      <c r="K19" s="19">
        <v>0</v>
      </c>
    </row>
    <row r="20" spans="1:11" ht="15" x14ac:dyDescent="0.3">
      <c r="A20" s="12" t="s">
        <v>43</v>
      </c>
      <c r="B20" s="13">
        <v>19500</v>
      </c>
      <c r="C20" s="23"/>
      <c r="D20" s="16" t="s">
        <v>74</v>
      </c>
      <c r="E20" s="13">
        <v>8000</v>
      </c>
      <c r="F20" s="23"/>
      <c r="G20" s="12" t="s">
        <v>92</v>
      </c>
      <c r="H20" s="17">
        <v>50000</v>
      </c>
      <c r="I20" s="28"/>
      <c r="J20" s="12" t="s">
        <v>49</v>
      </c>
      <c r="K20" s="19">
        <v>12500</v>
      </c>
    </row>
    <row r="21" spans="1:11" ht="15" x14ac:dyDescent="0.3">
      <c r="A21" s="12" t="s">
        <v>44</v>
      </c>
      <c r="B21" s="13">
        <v>0</v>
      </c>
      <c r="C21" s="23"/>
      <c r="D21" s="16" t="s">
        <v>75</v>
      </c>
      <c r="E21" s="13">
        <v>0</v>
      </c>
      <c r="F21" s="23"/>
      <c r="G21" s="12" t="s">
        <v>48</v>
      </c>
      <c r="H21" s="17">
        <v>0</v>
      </c>
      <c r="I21" s="28"/>
      <c r="J21" s="12" t="s">
        <v>76</v>
      </c>
      <c r="K21" s="19">
        <v>0</v>
      </c>
    </row>
    <row r="22" spans="1:11" ht="15" x14ac:dyDescent="0.3">
      <c r="A22" s="12" t="s">
        <v>45</v>
      </c>
      <c r="B22" s="13">
        <v>0</v>
      </c>
      <c r="C22" s="23"/>
      <c r="D22" s="16" t="s">
        <v>48</v>
      </c>
      <c r="E22" s="13">
        <v>12210</v>
      </c>
      <c r="F22" s="23"/>
      <c r="G22" s="12" t="s">
        <v>49</v>
      </c>
      <c r="H22" s="17">
        <v>0</v>
      </c>
      <c r="I22" s="28"/>
      <c r="J22" s="12" t="s">
        <v>51</v>
      </c>
      <c r="K22" s="19">
        <v>0</v>
      </c>
    </row>
    <row r="23" spans="1:11" ht="15" x14ac:dyDescent="0.3">
      <c r="A23" s="12" t="s">
        <v>46</v>
      </c>
      <c r="B23" s="13">
        <v>8000</v>
      </c>
      <c r="C23" s="23"/>
      <c r="D23" s="16" t="s">
        <v>49</v>
      </c>
      <c r="E23" s="13">
        <v>0</v>
      </c>
      <c r="F23" s="23"/>
      <c r="G23" s="12" t="s">
        <v>76</v>
      </c>
      <c r="H23" s="17">
        <v>4250</v>
      </c>
      <c r="I23" s="28"/>
      <c r="J23" s="12" t="s">
        <v>54</v>
      </c>
      <c r="K23" s="19">
        <v>1800</v>
      </c>
    </row>
    <row r="24" spans="1:11" ht="15" x14ac:dyDescent="0.3">
      <c r="A24" s="12" t="s">
        <v>47</v>
      </c>
      <c r="B24" s="13">
        <v>0</v>
      </c>
      <c r="C24" s="23"/>
      <c r="D24" s="16" t="s">
        <v>76</v>
      </c>
      <c r="E24" s="13">
        <v>4250</v>
      </c>
      <c r="F24" s="23"/>
      <c r="G24" s="12" t="s">
        <v>51</v>
      </c>
      <c r="H24" s="17">
        <v>24192</v>
      </c>
      <c r="I24" s="28"/>
      <c r="J24" s="12" t="s">
        <v>55</v>
      </c>
      <c r="K24" s="19">
        <v>4422.5559999999996</v>
      </c>
    </row>
    <row r="25" spans="1:11" ht="15" x14ac:dyDescent="0.3">
      <c r="A25" s="12" t="s">
        <v>48</v>
      </c>
      <c r="B25" s="13">
        <v>35110</v>
      </c>
      <c r="C25" s="23"/>
      <c r="D25" s="16" t="s">
        <v>51</v>
      </c>
      <c r="E25" s="13">
        <v>24192</v>
      </c>
      <c r="F25" s="23"/>
      <c r="G25" s="12" t="s">
        <v>52</v>
      </c>
      <c r="H25" s="17">
        <v>0</v>
      </c>
      <c r="I25" s="28"/>
      <c r="J25" s="12" t="s">
        <v>56</v>
      </c>
      <c r="K25" s="19">
        <v>0</v>
      </c>
    </row>
    <row r="26" spans="1:11" ht="15" x14ac:dyDescent="0.3">
      <c r="A26" s="12" t="s">
        <v>49</v>
      </c>
      <c r="B26" s="13">
        <v>12500</v>
      </c>
      <c r="C26" s="23"/>
      <c r="D26" s="16" t="s">
        <v>77</v>
      </c>
      <c r="E26" s="13">
        <v>0</v>
      </c>
      <c r="F26" s="23"/>
      <c r="G26" s="12" t="s">
        <v>54</v>
      </c>
      <c r="H26" s="17">
        <v>7200</v>
      </c>
      <c r="I26" s="28"/>
      <c r="J26" s="12" t="s">
        <v>57</v>
      </c>
      <c r="K26" s="19">
        <v>6100</v>
      </c>
    </row>
    <row r="27" spans="1:11" ht="15" x14ac:dyDescent="0.3">
      <c r="A27" s="12" t="s">
        <v>50</v>
      </c>
      <c r="B27" s="13">
        <v>8500</v>
      </c>
      <c r="C27" s="23"/>
      <c r="D27" s="16" t="s">
        <v>78</v>
      </c>
      <c r="E27" s="13">
        <v>12000</v>
      </c>
      <c r="F27" s="23"/>
      <c r="G27" s="12" t="s">
        <v>55</v>
      </c>
      <c r="H27" s="17">
        <v>6307.0529999999999</v>
      </c>
      <c r="I27" s="28"/>
      <c r="J27" s="12" t="s">
        <v>93</v>
      </c>
      <c r="K27" s="19">
        <v>5065</v>
      </c>
    </row>
    <row r="28" spans="1:11" ht="15" x14ac:dyDescent="0.3">
      <c r="A28" s="12" t="s">
        <v>51</v>
      </c>
      <c r="B28" s="13">
        <v>24192</v>
      </c>
      <c r="C28" s="23"/>
      <c r="D28" s="16" t="s">
        <v>79</v>
      </c>
      <c r="E28" s="13">
        <v>7200</v>
      </c>
      <c r="F28" s="23"/>
      <c r="G28" s="12" t="s">
        <v>56</v>
      </c>
      <c r="H28" s="17">
        <v>0</v>
      </c>
      <c r="I28" s="28"/>
      <c r="J28" s="12" t="s">
        <v>59</v>
      </c>
      <c r="K28" s="19">
        <v>0</v>
      </c>
    </row>
    <row r="29" spans="1:11" ht="15" x14ac:dyDescent="0.3">
      <c r="A29" s="12" t="s">
        <v>52</v>
      </c>
      <c r="B29" s="13">
        <v>3500</v>
      </c>
      <c r="C29" s="23"/>
      <c r="D29" s="16" t="s">
        <v>55</v>
      </c>
      <c r="E29" s="13">
        <v>5896.52</v>
      </c>
      <c r="F29" s="23"/>
      <c r="G29" s="12" t="s">
        <v>57</v>
      </c>
      <c r="H29" s="17">
        <v>0</v>
      </c>
      <c r="I29" s="28"/>
      <c r="J29" s="12" t="s">
        <v>61</v>
      </c>
      <c r="K29" s="19">
        <v>83625</v>
      </c>
    </row>
    <row r="30" spans="1:11" ht="15" x14ac:dyDescent="0.3">
      <c r="A30" s="12" t="s">
        <v>53</v>
      </c>
      <c r="B30" s="13">
        <v>12000</v>
      </c>
      <c r="C30" s="23"/>
      <c r="D30" s="16" t="s">
        <v>56</v>
      </c>
      <c r="E30" s="13">
        <v>9500</v>
      </c>
      <c r="F30" s="23"/>
      <c r="G30" s="12" t="s">
        <v>93</v>
      </c>
      <c r="H30" s="17">
        <v>5065</v>
      </c>
      <c r="I30" s="28"/>
      <c r="J30" s="12" t="s">
        <v>62</v>
      </c>
      <c r="K30" s="19">
        <v>13923</v>
      </c>
    </row>
    <row r="31" spans="1:11" ht="15" x14ac:dyDescent="0.3">
      <c r="A31" s="12" t="s">
        <v>54</v>
      </c>
      <c r="B31" s="13">
        <v>7200</v>
      </c>
      <c r="C31" s="23"/>
      <c r="D31" s="16" t="s">
        <v>57</v>
      </c>
      <c r="E31" s="13">
        <v>5800</v>
      </c>
      <c r="F31" s="23"/>
      <c r="G31" s="12" t="s">
        <v>59</v>
      </c>
      <c r="H31" s="17">
        <v>10520</v>
      </c>
      <c r="I31" s="28"/>
      <c r="J31" s="12" t="s">
        <v>81</v>
      </c>
      <c r="K31" s="19">
        <v>165375</v>
      </c>
    </row>
    <row r="32" spans="1:11" ht="15" x14ac:dyDescent="0.3">
      <c r="A32" s="12" t="s">
        <v>55</v>
      </c>
      <c r="B32" s="13">
        <v>4723.5529999999999</v>
      </c>
      <c r="C32" s="23"/>
      <c r="D32" s="16" t="s">
        <v>80</v>
      </c>
      <c r="E32" s="13">
        <v>5065</v>
      </c>
      <c r="F32" s="23"/>
      <c r="G32" s="12" t="s">
        <v>61</v>
      </c>
      <c r="H32" s="17">
        <v>59025</v>
      </c>
      <c r="I32" s="28"/>
      <c r="J32" s="12" t="s">
        <v>82</v>
      </c>
      <c r="K32" s="19">
        <v>0</v>
      </c>
    </row>
    <row r="33" spans="1:11" ht="15" x14ac:dyDescent="0.3">
      <c r="A33" s="12" t="s">
        <v>56</v>
      </c>
      <c r="B33" s="13">
        <v>0</v>
      </c>
      <c r="C33" s="23"/>
      <c r="D33" s="16" t="s">
        <v>59</v>
      </c>
      <c r="E33" s="13">
        <v>10520</v>
      </c>
      <c r="F33" s="23"/>
      <c r="G33" s="12" t="s">
        <v>62</v>
      </c>
      <c r="H33" s="17">
        <v>6662.5</v>
      </c>
      <c r="I33" s="28"/>
      <c r="J33" s="12" t="s">
        <v>94</v>
      </c>
      <c r="K33" s="19">
        <v>4</v>
      </c>
    </row>
    <row r="34" spans="1:11" ht="15" x14ac:dyDescent="0.3">
      <c r="A34" s="12" t="s">
        <v>57</v>
      </c>
      <c r="B34" s="13">
        <v>5500</v>
      </c>
      <c r="C34" s="23"/>
      <c r="D34" s="16" t="s">
        <v>60</v>
      </c>
      <c r="E34" s="13">
        <v>50000</v>
      </c>
      <c r="F34" s="23"/>
      <c r="G34" s="12" t="s">
        <v>81</v>
      </c>
      <c r="H34" s="17">
        <v>210000</v>
      </c>
      <c r="I34" s="28"/>
      <c r="J34" s="12" t="s">
        <v>95</v>
      </c>
      <c r="K34" s="19">
        <v>0</v>
      </c>
    </row>
    <row r="35" spans="1:11" ht="15" x14ac:dyDescent="0.3">
      <c r="A35" s="12" t="s">
        <v>58</v>
      </c>
      <c r="B35" s="13">
        <v>5065</v>
      </c>
      <c r="C35" s="23"/>
      <c r="D35" s="16" t="s">
        <v>61</v>
      </c>
      <c r="E35" s="13">
        <v>46425</v>
      </c>
      <c r="F35" s="23"/>
      <c r="G35" s="12" t="s">
        <v>82</v>
      </c>
      <c r="H35" s="17">
        <v>2500</v>
      </c>
      <c r="I35" s="28"/>
      <c r="J35" s="12" t="s">
        <v>96</v>
      </c>
      <c r="K35" s="19">
        <v>0</v>
      </c>
    </row>
    <row r="36" spans="1:11" ht="15.6" x14ac:dyDescent="0.3">
      <c r="A36" s="12" t="s">
        <v>59</v>
      </c>
      <c r="B36" s="13">
        <v>0</v>
      </c>
      <c r="C36" s="23"/>
      <c r="D36" s="16" t="s">
        <v>62</v>
      </c>
      <c r="E36" s="13">
        <v>0</v>
      </c>
      <c r="F36" s="23"/>
      <c r="G36" s="12" t="s">
        <v>94</v>
      </c>
      <c r="H36" s="17">
        <v>0</v>
      </c>
      <c r="I36" s="28"/>
      <c r="J36" s="14" t="s">
        <v>64</v>
      </c>
      <c r="K36" s="18">
        <f>SUM(K2:K35)</f>
        <v>576583</v>
      </c>
    </row>
    <row r="37" spans="1:11" ht="15" x14ac:dyDescent="0.3">
      <c r="A37" s="12" t="s">
        <v>60</v>
      </c>
      <c r="B37" s="13">
        <v>0</v>
      </c>
      <c r="C37" s="23"/>
      <c r="D37" s="16" t="s">
        <v>81</v>
      </c>
      <c r="E37" s="13">
        <v>200000</v>
      </c>
      <c r="F37" s="23"/>
      <c r="G37" s="12" t="s">
        <v>95</v>
      </c>
      <c r="H37" s="17">
        <v>0</v>
      </c>
      <c r="I37" s="26"/>
    </row>
    <row r="38" spans="1:11" ht="15" x14ac:dyDescent="0.3">
      <c r="A38" s="12" t="s">
        <v>61</v>
      </c>
      <c r="B38" s="13">
        <v>0</v>
      </c>
      <c r="C38" s="23"/>
      <c r="D38" s="16" t="s">
        <v>82</v>
      </c>
      <c r="E38" s="13">
        <v>0</v>
      </c>
      <c r="F38" s="23"/>
      <c r="G38" s="12" t="s">
        <v>96</v>
      </c>
      <c r="H38" s="17">
        <v>0</v>
      </c>
      <c r="I38" s="26"/>
    </row>
    <row r="39" spans="1:11" ht="15.6" x14ac:dyDescent="0.3">
      <c r="A39" s="12" t="s">
        <v>62</v>
      </c>
      <c r="B39" s="13">
        <v>0</v>
      </c>
      <c r="C39" s="23"/>
      <c r="D39" s="14" t="s">
        <v>64</v>
      </c>
      <c r="E39" s="15">
        <f>SUM(E1:E38)</f>
        <v>797400.26500000001</v>
      </c>
      <c r="F39" s="25"/>
      <c r="G39" s="14" t="s">
        <v>64</v>
      </c>
      <c r="H39" s="18">
        <f>SUM(H2:H38)</f>
        <v>738308.83100000001</v>
      </c>
      <c r="I39" s="27"/>
    </row>
    <row r="40" spans="1:11" ht="15" x14ac:dyDescent="0.3">
      <c r="A40" s="12" t="s">
        <v>63</v>
      </c>
      <c r="B40" s="13">
        <v>189875</v>
      </c>
      <c r="C40" s="20"/>
    </row>
    <row r="41" spans="1:11" ht="15.6" x14ac:dyDescent="0.3">
      <c r="A41" s="14" t="s">
        <v>64</v>
      </c>
      <c r="B41" s="15">
        <v>694404.17800000007</v>
      </c>
      <c r="C41" s="2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rightToLeft="1" workbookViewId="0">
      <selection activeCell="E2" sqref="E2"/>
    </sheetView>
  </sheetViews>
  <sheetFormatPr defaultColWidth="9" defaultRowHeight="14.4" x14ac:dyDescent="0.3"/>
  <cols>
    <col min="1" max="1" width="13.77734375" style="30" bestFit="1" customWidth="1"/>
    <col min="2" max="2" width="11.44140625" style="30" bestFit="1" customWidth="1"/>
    <col min="3" max="5" width="13.6640625" style="30" bestFit="1" customWidth="1"/>
    <col min="6" max="16384" width="9" style="30"/>
  </cols>
  <sheetData>
    <row r="1" spans="1:5" ht="30" customHeight="1" x14ac:dyDescent="0.3">
      <c r="A1" s="32" t="s">
        <v>100</v>
      </c>
      <c r="B1" s="31" t="s">
        <v>18</v>
      </c>
      <c r="C1" s="31" t="s">
        <v>19</v>
      </c>
      <c r="D1" s="31" t="s">
        <v>20</v>
      </c>
      <c r="E1" s="31" t="s">
        <v>21</v>
      </c>
    </row>
    <row r="2" spans="1:5" ht="28.5" customHeight="1" x14ac:dyDescent="0.3">
      <c r="A2" s="32" t="s">
        <v>98</v>
      </c>
      <c r="B2" s="33">
        <v>778634</v>
      </c>
      <c r="C2" s="33">
        <v>1112517</v>
      </c>
      <c r="D2" s="33">
        <v>1736441.05</v>
      </c>
      <c r="E2" s="33">
        <v>1403498.236</v>
      </c>
    </row>
    <row r="3" spans="1:5" x14ac:dyDescent="0.3">
      <c r="A3" s="30" t="s">
        <v>376</v>
      </c>
      <c r="B3" s="45">
        <v>7890134</v>
      </c>
      <c r="C3" s="45">
        <v>4396871</v>
      </c>
      <c r="D3" s="45">
        <v>6000000</v>
      </c>
      <c r="E3" s="45">
        <v>3088662</v>
      </c>
    </row>
    <row r="4" spans="1:5" x14ac:dyDescent="0.3">
      <c r="A4" s="30" t="s">
        <v>379</v>
      </c>
      <c r="B4" s="46">
        <f>B2+B3</f>
        <v>8668768</v>
      </c>
      <c r="C4" s="46">
        <f t="shared" ref="C4:E4" si="0">C2+C3</f>
        <v>5509388</v>
      </c>
      <c r="D4" s="46">
        <f t="shared" si="0"/>
        <v>7736441.0499999998</v>
      </c>
      <c r="E4" s="46">
        <f t="shared" si="0"/>
        <v>4492160.2359999996</v>
      </c>
    </row>
    <row r="6" spans="1:5" x14ac:dyDescent="0.3">
      <c r="A6" s="30" t="s">
        <v>377</v>
      </c>
      <c r="B6" s="30" t="s">
        <v>378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موازنة 2020</vt:lpstr>
      <vt:lpstr>موازنة 2019</vt:lpstr>
      <vt:lpstr>موازنة 2018</vt:lpstr>
      <vt:lpstr>موازنة 2017</vt:lpstr>
      <vt:lpstr>التامين الصحي ونهاية الخدمة</vt:lpstr>
      <vt:lpstr>الرسوم الجامعية</vt:lpstr>
      <vt:lpstr>التبرعات</vt:lpstr>
      <vt:lpstr>ايرادات الاستثمار من التاجير</vt:lpstr>
      <vt:lpstr>المنح الخارجية 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2021-07-15T09:42:16Z</dcterms:modified>
</cp:coreProperties>
</file>