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3" i="1" l="1"/>
  <c r="AL22" i="1"/>
  <c r="AL21" i="1"/>
  <c r="AI23" i="1"/>
  <c r="AI22" i="1"/>
  <c r="AI21" i="1"/>
  <c r="R35" i="1" l="1"/>
  <c r="S35" i="1" s="1"/>
  <c r="O28" i="1" l="1"/>
  <c r="O29" i="1" s="1"/>
  <c r="J27" i="1"/>
  <c r="I27" i="1"/>
  <c r="H27" i="1"/>
  <c r="O5" i="1" l="1"/>
  <c r="P5" i="1" s="1"/>
  <c r="AI6" i="1" l="1"/>
  <c r="AL18" i="1" s="1"/>
  <c r="AI5" i="1"/>
  <c r="AL17" i="1" s="1"/>
  <c r="AI4" i="1"/>
  <c r="AL16" i="1" s="1"/>
  <c r="AI13" i="1" l="1"/>
  <c r="AI12" i="1"/>
  <c r="AI11" i="1"/>
  <c r="AM6" i="1"/>
  <c r="AM18" i="1" s="1"/>
  <c r="AM5" i="1"/>
  <c r="AM17" i="1" s="1"/>
  <c r="AM4" i="1"/>
  <c r="AM16" i="1" s="1"/>
  <c r="AH4" i="1"/>
  <c r="H7" i="1"/>
  <c r="H6" i="1"/>
  <c r="H5" i="1"/>
  <c r="AT6" i="1" l="1"/>
  <c r="AT5" i="1"/>
  <c r="AT4" i="1"/>
  <c r="AO4" i="1"/>
  <c r="AO5" i="1"/>
  <c r="AO6" i="1"/>
  <c r="AL6" i="1"/>
  <c r="AL5" i="1"/>
  <c r="AL4" i="1"/>
  <c r="AH6" i="1"/>
  <c r="AH5" i="1"/>
</calcChain>
</file>

<file path=xl/sharedStrings.xml><?xml version="1.0" encoding="utf-8"?>
<sst xmlns="http://schemas.openxmlformats.org/spreadsheetml/2006/main" count="92" uniqueCount="35">
  <si>
    <t>الرسوم الجامعية</t>
  </si>
  <si>
    <t>المجموع الكلي للرسوم الجامعية</t>
  </si>
  <si>
    <t>العام</t>
  </si>
  <si>
    <t>المجموع الكلي لعائد الدولي والموازي</t>
  </si>
  <si>
    <t>العائد من البرامج الدولية والموازي</t>
  </si>
  <si>
    <t>مجموع الايرادات الذاتية</t>
  </si>
  <si>
    <t>درجة الالتزام بالموازنة</t>
  </si>
  <si>
    <t>المجموع العام للإيرادات (دينار)</t>
  </si>
  <si>
    <t>ديون متراكمة في بند (مساهمة الجامعة في التأمين الصحي للعاملين) دينارا</t>
  </si>
  <si>
    <t>ديون متراكمة في بند (مساهمة الجامعة في صندوق تعويض نهاية الخدمة)دينارا</t>
  </si>
  <si>
    <t>إجمالي المبالغ المترتبة على الجامعة فيما يتعلق بالتعويضات والتأمينات للعاملين</t>
  </si>
  <si>
    <t>المجموع الكلي لتكاليف اللوازم والصيانة</t>
  </si>
  <si>
    <t>المجموع العام للإيرادات المقدرة قبل العجز(دينار)</t>
  </si>
  <si>
    <t>المجموع العام للإيرادات الفعلية قبل العجز (دينار)</t>
  </si>
  <si>
    <t>المجموع العام للنفقات المقدرة قبل الوفر(دينار)</t>
  </si>
  <si>
    <t>المجموع العام للنفقات الفعلية قبل الوفر (دينار)</t>
  </si>
  <si>
    <t>الإلتزام بالموازنة من حيث الايرادات</t>
  </si>
  <si>
    <t>الإلتزام بالموازنة من حيث النفقات</t>
  </si>
  <si>
    <t>نسبة الايرادات الفعلية للنفقات الفعلية</t>
  </si>
  <si>
    <t>نسبة الايرادات الفعلية للايرادات المقدرة</t>
  </si>
  <si>
    <t xml:space="preserve">مجمــــــــوع باب الدعـــم الحكـــومي  </t>
  </si>
  <si>
    <t xml:space="preserve">مجمــــــــوع ريـع الأموال المنقولـة وغير المنقولـة  </t>
  </si>
  <si>
    <t>المجموع</t>
  </si>
  <si>
    <t xml:space="preserve">رسوم جامعية بكالوريس موازي </t>
  </si>
  <si>
    <t xml:space="preserve">رسوم جامعية بكالوريس دولي </t>
  </si>
  <si>
    <t>بعد استثناء الجسيم</t>
  </si>
  <si>
    <t>Target</t>
  </si>
  <si>
    <t>التكلفة التدريسية</t>
  </si>
  <si>
    <t xml:space="preserve">العام </t>
  </si>
  <si>
    <t>المستهدف</t>
  </si>
  <si>
    <t>ريع الاموال المنقولة وغير المنقولة</t>
  </si>
  <si>
    <t>الايرادات المتنوعة</t>
  </si>
  <si>
    <t>العائد على الاستثمار/ مجموع الايرادات الذاتية</t>
  </si>
  <si>
    <t>المستهدف(المقدر في الموازنة)</t>
  </si>
  <si>
    <t>العائد على الاستثمار/مجموع الايرادات الذاتية الأخرى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</si>
</sst>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7AC7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/>
    <xf numFmtId="164" fontId="0" fillId="0" borderId="1" xfId="0" applyNumberFormat="1" applyBorder="1"/>
    <xf numFmtId="0" fontId="0" fillId="0" borderId="0" xfId="0" applyBorder="1"/>
    <xf numFmtId="164" fontId="1" fillId="0" borderId="0" xfId="0" applyNumberFormat="1" applyFont="1" applyBorder="1" applyAlignment="1">
      <alignment horizontal="right" vertical="center" wrapText="1" readingOrder="2"/>
    </xf>
    <xf numFmtId="0" fontId="1" fillId="0" borderId="4" xfId="0" applyFont="1" applyBorder="1" applyAlignment="1">
      <alignment horizontal="justify" vertical="center" wrapText="1" readingOrder="2"/>
    </xf>
    <xf numFmtId="0" fontId="1" fillId="0" borderId="5" xfId="0" applyFont="1" applyBorder="1" applyAlignment="1">
      <alignment horizontal="justify" vertical="center" wrapText="1" readingOrder="2"/>
    </xf>
    <xf numFmtId="0" fontId="1" fillId="0" borderId="6" xfId="0" applyFont="1" applyBorder="1" applyAlignment="1">
      <alignment horizontal="justify" vertical="center" wrapText="1" readingOrder="2"/>
    </xf>
    <xf numFmtId="3" fontId="1" fillId="0" borderId="7" xfId="0" applyNumberFormat="1" applyFont="1" applyBorder="1" applyAlignment="1">
      <alignment horizontal="justify" vertical="center" wrapText="1" readingOrder="2"/>
    </xf>
    <xf numFmtId="0" fontId="3" fillId="0" borderId="4" xfId="0" applyFont="1" applyBorder="1" applyAlignment="1">
      <alignment horizontal="right" vertical="center" wrapText="1" readingOrder="2"/>
    </xf>
    <xf numFmtId="0" fontId="3" fillId="0" borderId="5" xfId="0" applyFont="1" applyBorder="1" applyAlignment="1">
      <alignment horizontal="right" vertical="center" wrapText="1" readingOrder="2"/>
    </xf>
    <xf numFmtId="0" fontId="1" fillId="0" borderId="5" xfId="0" applyFont="1" applyBorder="1" applyAlignment="1">
      <alignment horizontal="right" vertical="center" wrapText="1" readingOrder="2"/>
    </xf>
    <xf numFmtId="0" fontId="4" fillId="0" borderId="6" xfId="0" applyFont="1" applyBorder="1" applyAlignment="1">
      <alignment horizontal="right" vertical="center" wrapText="1" readingOrder="2"/>
    </xf>
    <xf numFmtId="3" fontId="0" fillId="0" borderId="7" xfId="0" applyNumberFormat="1" applyBorder="1" applyAlignment="1">
      <alignment horizontal="right" vertical="center" wrapText="1" readingOrder="2"/>
    </xf>
    <xf numFmtId="3" fontId="1" fillId="0" borderId="7" xfId="0" applyNumberFormat="1" applyFont="1" applyBorder="1" applyAlignment="1">
      <alignment horizontal="right" vertical="center" wrapText="1" readingOrder="2"/>
    </xf>
    <xf numFmtId="0" fontId="0" fillId="0" borderId="1" xfId="0" applyBorder="1" applyAlignment="1">
      <alignment wrapText="1"/>
    </xf>
    <xf numFmtId="10" fontId="0" fillId="0" borderId="1" xfId="0" applyNumberFormat="1" applyBorder="1"/>
    <xf numFmtId="1" fontId="0" fillId="0" borderId="1" xfId="0" applyNumberFormat="1" applyBorder="1"/>
    <xf numFmtId="0" fontId="2" fillId="0" borderId="1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justify" vertical="center" wrapText="1" readingOrder="2"/>
    </xf>
    <xf numFmtId="0" fontId="1" fillId="0" borderId="1" xfId="0" applyFont="1" applyBorder="1" applyAlignment="1">
      <alignment horizontal="justify" vertical="center" wrapText="1" readingOrder="2"/>
    </xf>
    <xf numFmtId="3" fontId="1" fillId="0" borderId="1" xfId="0" applyNumberFormat="1" applyFont="1" applyBorder="1" applyAlignment="1">
      <alignment horizontal="justify" vertical="center" wrapText="1" readingOrder="2"/>
    </xf>
    <xf numFmtId="10" fontId="0" fillId="3" borderId="1" xfId="0" applyNumberFormat="1" applyFill="1" applyBorder="1"/>
    <xf numFmtId="0" fontId="0" fillId="2" borderId="1" xfId="0" applyFill="1" applyBorder="1" applyAlignment="1">
      <alignment horizontal="center"/>
    </xf>
    <xf numFmtId="1" fontId="0" fillId="3" borderId="1" xfId="0" applyNumberFormat="1" applyFill="1" applyBorder="1"/>
    <xf numFmtId="0" fontId="0" fillId="3" borderId="0" xfId="0" applyFill="1"/>
    <xf numFmtId="0" fontId="1" fillId="4" borderId="5" xfId="0" applyFont="1" applyFill="1" applyBorder="1" applyAlignment="1">
      <alignment horizontal="right" vertical="center" wrapText="1" readingOrder="2"/>
    </xf>
    <xf numFmtId="9" fontId="0" fillId="4" borderId="7" xfId="0" applyNumberFormat="1" applyFill="1" applyBorder="1" applyAlignment="1">
      <alignment horizontal="right" vertical="center" wrapText="1" readingOrder="2"/>
    </xf>
    <xf numFmtId="9" fontId="1" fillId="4" borderId="7" xfId="0" applyNumberFormat="1" applyFont="1" applyFill="1" applyBorder="1" applyAlignment="1">
      <alignment horizontal="right" vertical="center" wrapText="1" readingOrder="2"/>
    </xf>
    <xf numFmtId="9" fontId="0" fillId="4" borderId="0" xfId="0" applyNumberFormat="1" applyFill="1" applyBorder="1" applyAlignment="1">
      <alignment horizontal="right" vertical="center" wrapText="1" readingOrder="2"/>
    </xf>
    <xf numFmtId="9" fontId="1" fillId="4" borderId="0" xfId="0" applyNumberFormat="1" applyFont="1" applyFill="1" applyBorder="1" applyAlignment="1">
      <alignment horizontal="right" vertical="center" wrapText="1" readingOrder="2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 readingOrder="2"/>
    </xf>
    <xf numFmtId="3" fontId="1" fillId="0" borderId="1" xfId="0" applyNumberFormat="1" applyFont="1" applyBorder="1" applyAlignment="1">
      <alignment horizontal="right" vertical="center" wrapText="1" readingOrder="2"/>
    </xf>
    <xf numFmtId="3" fontId="1" fillId="0" borderId="1" xfId="0" applyNumberFormat="1" applyFont="1" applyBorder="1" applyAlignment="1">
      <alignment horizontal="left" vertical="center" wrapText="1" readingOrder="2"/>
    </xf>
    <xf numFmtId="0" fontId="0" fillId="4" borderId="1" xfId="0" applyFill="1" applyBorder="1" applyAlignment="1">
      <alignment wrapText="1"/>
    </xf>
    <xf numFmtId="9" fontId="0" fillId="4" borderId="1" xfId="0" applyNumberFormat="1" applyFill="1" applyBorder="1"/>
    <xf numFmtId="0" fontId="0" fillId="5" borderId="1" xfId="0" applyFill="1" applyBorder="1" applyAlignment="1">
      <alignment wrapText="1"/>
    </xf>
    <xf numFmtId="9" fontId="0" fillId="5" borderId="1" xfId="0" applyNumberFormat="1" applyFill="1" applyBorder="1"/>
    <xf numFmtId="9" fontId="0" fillId="2" borderId="1" xfId="0" applyNumberFormat="1" applyFill="1" applyBorder="1"/>
    <xf numFmtId="0" fontId="0" fillId="6" borderId="1" xfId="0" applyFill="1" applyBorder="1"/>
    <xf numFmtId="0" fontId="0" fillId="2" borderId="3" xfId="0" applyFill="1" applyBorder="1" applyAlignment="1">
      <alignment wrapText="1"/>
    </xf>
    <xf numFmtId="1" fontId="0" fillId="0" borderId="0" xfId="0" applyNumberFormat="1"/>
    <xf numFmtId="3" fontId="0" fillId="3" borderId="1" xfId="0" applyNumberFormat="1" applyFill="1" applyBorder="1"/>
    <xf numFmtId="0" fontId="0" fillId="0" borderId="9" xfId="0" applyFill="1" applyBorder="1"/>
    <xf numFmtId="0" fontId="0" fillId="3" borderId="9" xfId="0" applyFill="1" applyBorder="1"/>
    <xf numFmtId="165" fontId="0" fillId="0" borderId="0" xfId="0" applyNumberFormat="1"/>
    <xf numFmtId="165" fontId="0" fillId="0" borderId="1" xfId="0" applyNumberFormat="1" applyBorder="1"/>
    <xf numFmtId="0" fontId="0" fillId="0" borderId="0" xfId="0" applyFill="1"/>
    <xf numFmtId="3" fontId="0" fillId="3" borderId="0" xfId="0" applyNumberFormat="1" applyFill="1"/>
    <xf numFmtId="0" fontId="1" fillId="3" borderId="1" xfId="0" applyFont="1" applyFill="1" applyBorder="1" applyAlignment="1">
      <alignment horizontal="justify" vertical="center" wrapText="1" readingOrder="2"/>
    </xf>
    <xf numFmtId="3" fontId="0" fillId="0" borderId="1" xfId="0" applyNumberFormat="1" applyBorder="1" applyAlignment="1">
      <alignment wrapText="1"/>
    </xf>
    <xf numFmtId="49" fontId="0" fillId="0" borderId="1" xfId="0" applyNumberFormat="1" applyBorder="1"/>
    <xf numFmtId="3" fontId="0" fillId="7" borderId="7" xfId="0" applyNumberFormat="1" applyFill="1" applyBorder="1" applyAlignment="1">
      <alignment vertical="center" wrapText="1" readingOrder="2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wrapText="1"/>
    </xf>
    <xf numFmtId="0" fontId="3" fillId="0" borderId="1" xfId="0" applyFont="1" applyBorder="1" applyAlignment="1">
      <alignment horizontal="right" vertical="center" wrapText="1" readingOrder="2"/>
    </xf>
    <xf numFmtId="0" fontId="3" fillId="4" borderId="1" xfId="0" applyFont="1" applyFill="1" applyBorder="1" applyAlignment="1">
      <alignment horizontal="right" vertical="center" wrapText="1" readingOrder="2"/>
    </xf>
    <xf numFmtId="0" fontId="4" fillId="0" borderId="1" xfId="0" applyFont="1" applyFill="1" applyBorder="1" applyAlignment="1">
      <alignment horizontal="right" vertical="center" wrapText="1" readingOrder="2"/>
    </xf>
    <xf numFmtId="3" fontId="0" fillId="0" borderId="1" xfId="0" applyNumberFormat="1" applyFill="1" applyBorder="1" applyAlignment="1">
      <alignment horizontal="right" vertical="center" wrapText="1" readingOrder="2"/>
    </xf>
    <xf numFmtId="9" fontId="0" fillId="0" borderId="1" xfId="0" applyNumberFormat="1" applyFill="1" applyBorder="1" applyAlignment="1">
      <alignment horizontal="right" vertical="center" wrapText="1" readingOrder="2"/>
    </xf>
    <xf numFmtId="9" fontId="1" fillId="0" borderId="1" xfId="0" applyNumberFormat="1" applyFont="1" applyFill="1" applyBorder="1" applyAlignment="1">
      <alignment horizontal="right" vertical="center" wrapText="1" readingOrder="2"/>
    </xf>
    <xf numFmtId="3" fontId="1" fillId="0" borderId="1" xfId="0" applyNumberFormat="1" applyFont="1" applyFill="1" applyBorder="1" applyAlignment="1">
      <alignment horizontal="right" vertical="center" wrapText="1" readingOrder="2"/>
    </xf>
    <xf numFmtId="0" fontId="0" fillId="7" borderId="1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8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4807"/>
      <color rgb="FFFF66FF"/>
      <color rgb="FFE67AC7"/>
      <color rgb="FF7EEE72"/>
      <color rgb="FFB71F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Sheet1!$AK$3</c:f>
              <c:strCache>
                <c:ptCount val="1"/>
                <c:pt idx="0">
                  <c:v>المجموع العام للنفقات الفعلية قبل الوفر (دينار)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Sheet1!$AE$4:$AE$6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Sheet1!$AK$4:$AK$6</c:f>
              <c:numCache>
                <c:formatCode>#,##0</c:formatCode>
                <c:ptCount val="3"/>
                <c:pt idx="0">
                  <c:v>123725079</c:v>
                </c:pt>
                <c:pt idx="1">
                  <c:v>113148372</c:v>
                </c:pt>
                <c:pt idx="2">
                  <c:v>103631875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0-4892-8777-CF97A2995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771840"/>
        <c:axId val="373768928"/>
      </c:barChart>
      <c:catAx>
        <c:axId val="37377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768928"/>
        <c:crosses val="autoZero"/>
        <c:auto val="1"/>
        <c:lblAlgn val="ctr"/>
        <c:lblOffset val="100"/>
        <c:noMultiLvlLbl val="0"/>
      </c:catAx>
      <c:valAx>
        <c:axId val="37376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77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/>
              <a:t>درجة الالتزام بالموازنة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86028161574143"/>
          <c:y val="0.17494553376906322"/>
          <c:w val="0.84570505730808809"/>
          <c:h val="0.73881540951171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Sheet1!$AL$15</c:f>
              <c:strCache>
                <c:ptCount val="1"/>
                <c:pt idx="0">
                  <c:v>الإلتزام بالموازنة من حيث الايرادات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0964360587002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8BD-401D-BF63-39B8698811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Sheet1!$AK$16:$AK$18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Sheet1!$AL$16:$AL$18</c:f>
              <c:numCache>
                <c:formatCode>0%</c:formatCode>
                <c:ptCount val="3"/>
                <c:pt idx="0">
                  <c:v>-1.8520744452044855E-2</c:v>
                </c:pt>
                <c:pt idx="1">
                  <c:v>-1.7337631118881119E-2</c:v>
                </c:pt>
                <c:pt idx="2">
                  <c:v>-0.10652540020263425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4C-456A-A13F-02364248A5B6}"/>
            </c:ext>
          </c:extLst>
        </c:ser>
        <c:ser>
          <c:idx val="1"/>
          <c:order val="1"/>
          <c:tx>
            <c:strRef>
              <c:f>Sheet1!$AM$15</c:f>
              <c:strCache>
                <c:ptCount val="1"/>
                <c:pt idx="0">
                  <c:v>الإلتزام بالموازنة من حيث النفقات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E9480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Sheet1!$AK$16:$AK$18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Sheet1!$AM$16:$AM$18</c:f>
              <c:numCache>
                <c:formatCode>0%</c:formatCode>
                <c:ptCount val="3"/>
                <c:pt idx="0">
                  <c:v>0.21887281003579703</c:v>
                </c:pt>
                <c:pt idx="1">
                  <c:v>0.24768369680851063</c:v>
                </c:pt>
                <c:pt idx="2">
                  <c:v>2.8754686035613871E-2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4C-456A-A13F-02364248A5B6}"/>
            </c:ext>
          </c:extLst>
        </c:ser>
        <c:ser>
          <c:idx val="2"/>
          <c:order val="2"/>
          <c:tx>
            <c:strRef>
              <c:f>Sheet1!$AN$15</c:f>
              <c:strCache>
                <c:ptCount val="1"/>
                <c:pt idx="0">
                  <c:v>المستهدف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Sheet1!$AK$16:$AK$18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Sheet1!$AN$16:$AN$18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4C-456A-A13F-02364248A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984191"/>
        <c:axId val="565980863"/>
      </c:barChart>
      <c:catAx>
        <c:axId val="565984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980863"/>
        <c:crosses val="autoZero"/>
        <c:auto val="1"/>
        <c:lblAlgn val="ctr"/>
        <c:lblOffset val="100"/>
        <c:noMultiLvlLbl val="0"/>
      </c:catAx>
      <c:valAx>
        <c:axId val="56598086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65984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05"/>
          <c:y val="0.88471228678114577"/>
          <c:w val="0.8825296995108316"/>
          <c:h val="7.17147284693988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 sz="1000" b="1">
                <a:solidFill>
                  <a:srgbClr val="FF0000"/>
                </a:solidFill>
              </a:rPr>
              <a:t>ديون متراكمة في بند (مساهمة الجامعة في التأمين الصحي للعاملين) دينارا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Sheet1!$V$3</c:f>
              <c:strCache>
                <c:ptCount val="1"/>
                <c:pt idx="0">
                  <c:v>ديون متراكمة في بند (مساهمة الجامعة في التأمين الصحي للعاملين) دينارا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Sheet1!$U$4:$U$6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Sheet1!$V$4:$V$6</c:f>
              <c:numCache>
                <c:formatCode>#,##0</c:formatCode>
                <c:ptCount val="3"/>
                <c:pt idx="0">
                  <c:v>15730</c:v>
                </c:pt>
                <c:pt idx="1">
                  <c:v>11583</c:v>
                </c:pt>
                <c:pt idx="2">
                  <c:v>1386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9-415C-9A31-4BE13B1C8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0670063"/>
        <c:axId val="560671311"/>
      </c:barChart>
      <c:catAx>
        <c:axId val="560670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671311"/>
        <c:crosses val="autoZero"/>
        <c:auto val="1"/>
        <c:lblAlgn val="ctr"/>
        <c:lblOffset val="100"/>
        <c:noMultiLvlLbl val="0"/>
      </c:catAx>
      <c:valAx>
        <c:axId val="56067131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560670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 sz="1000" b="1">
                <a:solidFill>
                  <a:srgbClr val="FF0000"/>
                </a:solidFill>
              </a:rPr>
              <a:t>ديون متراكمة في بند (مساهمة الجامعة في صندوق تعويض نهاية الخدمة)دينارا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263733824316742E-2"/>
          <c:y val="0.224791265253693"/>
          <c:w val="0.89113095937634645"/>
          <c:h val="0.6583284025912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Sheet1!$W$3</c:f>
              <c:strCache>
                <c:ptCount val="1"/>
                <c:pt idx="0">
                  <c:v>ديون متراكمة في بند (مساهمة الجامعة في صندوق تعويض نهاية الخدمة)دينارا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Sheet1!$U$4:$U$6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Sheet1!$W$4:$W$6</c:f>
              <c:numCache>
                <c:formatCode>#,##0</c:formatCode>
                <c:ptCount val="3"/>
                <c:pt idx="0">
                  <c:v>3469290</c:v>
                </c:pt>
                <c:pt idx="1">
                  <c:v>2027651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C5-4504-8D93-A3ACB2A31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6935519"/>
        <c:axId val="646930943"/>
      </c:barChart>
      <c:catAx>
        <c:axId val="64693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930943"/>
        <c:crosses val="autoZero"/>
        <c:auto val="1"/>
        <c:lblAlgn val="ctr"/>
        <c:lblOffset val="100"/>
        <c:noMultiLvlLbl val="0"/>
      </c:catAx>
      <c:valAx>
        <c:axId val="64693094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46935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 b="1">
                <a:solidFill>
                  <a:srgbClr val="FF0000"/>
                </a:solidFill>
              </a:rPr>
              <a:t>العائد على</a:t>
            </a:r>
            <a:r>
              <a:rPr lang="ar-JO" b="1" baseline="0">
                <a:solidFill>
                  <a:srgbClr val="FF0000"/>
                </a:solidFill>
              </a:rPr>
              <a:t> الاستثمار</a:t>
            </a:r>
            <a:endParaRPr lang="en-US" b="1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Sheet1!$M$4</c:f>
              <c:strCache>
                <c:ptCount val="1"/>
                <c:pt idx="0">
                  <c:v>ريع الاموال المنقولة وغير المنقولة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Sheet1!$L$5:$L$7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Sheet1!$M$5:$M$7</c:f>
              <c:numCache>
                <c:formatCode>General</c:formatCode>
                <c:ptCount val="3"/>
                <c:pt idx="0">
                  <c:v>4850401</c:v>
                </c:pt>
                <c:pt idx="1">
                  <c:v>6309844</c:v>
                </c:pt>
                <c:pt idx="2">
                  <c:v>3126182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1-44F3-9D26-D91D3F228C71}"/>
            </c:ext>
          </c:extLst>
        </c:ser>
        <c:ser>
          <c:idx val="4"/>
          <c:order val="1"/>
          <c:tx>
            <c:strRef>
              <c:f>Sheet1!$O$4</c:f>
              <c:strCache>
                <c:ptCount val="1"/>
                <c:pt idx="0">
                  <c:v>الايرادات المتنوعة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Sheet1!$O$5:$O$7</c:f>
              <c:numCache>
                <c:formatCode>General</c:formatCode>
                <c:ptCount val="3"/>
                <c:pt idx="0">
                  <c:v>3227535</c:v>
                </c:pt>
                <c:pt idx="1">
                  <c:v>2336208</c:v>
                </c:pt>
                <c:pt idx="2">
                  <c:v>1112020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D-4F06-8044-9FBCD02C2133}"/>
            </c:ext>
          </c:extLst>
        </c:ser>
        <c:ser>
          <c:idx val="1"/>
          <c:order val="2"/>
          <c:tx>
            <c:strRef>
              <c:f>Sheet1!$P$4</c:f>
              <c:strCache>
                <c:ptCount val="1"/>
                <c:pt idx="0">
                  <c:v>مجموع الايرادات الذاتية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8979047616150097E-2"/>
                  <c:y val="-1.0159028796847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0D-4F06-8044-9FBCD02C2133}"/>
                </c:ext>
              </c:extLst>
            </c:dLbl>
            <c:dLbl>
              <c:idx val="1"/>
              <c:layout>
                <c:manualLayout>
                  <c:x val="-3.1393968250829338E-2"/>
                  <c:y val="-1.5238543195270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0D-4F06-8044-9FBCD02C2133}"/>
                </c:ext>
              </c:extLst>
            </c:dLbl>
            <c:dLbl>
              <c:idx val="2"/>
              <c:layout>
                <c:manualLayout>
                  <c:x val="-3.3808888885508509E-2"/>
                  <c:y val="-2.0318057593694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0D-4F06-8044-9FBCD02C21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Sheet1!$P$5:$P$7</c:f>
              <c:numCache>
                <c:formatCode>#,##0</c:formatCode>
                <c:ptCount val="3"/>
                <c:pt idx="0">
                  <c:v>8077936</c:v>
                </c:pt>
                <c:pt idx="1">
                  <c:v>8646052</c:v>
                </c:pt>
                <c:pt idx="2">
                  <c:v>4238202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0D-4F06-8044-9FBCD02C2133}"/>
            </c:ext>
          </c:extLst>
        </c:ser>
        <c:ser>
          <c:idx val="2"/>
          <c:order val="3"/>
          <c:tx>
            <c:strRef>
              <c:f>Sheet1!$Q$4</c:f>
              <c:strCache>
                <c:ptCount val="1"/>
                <c:pt idx="0">
                  <c:v>المستهدف(المقدر في الموازنة)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2.4149206346791643E-2"/>
                  <c:y val="-5.5874658382658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0D-4F06-8044-9FBCD02C21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Sheet1!$Q$5:$Q$7</c:f>
              <c:numCache>
                <c:formatCode>General</c:formatCode>
                <c:ptCount val="3"/>
                <c:pt idx="0">
                  <c:v>10263000</c:v>
                </c:pt>
                <c:pt idx="1">
                  <c:v>9300000</c:v>
                </c:pt>
                <c:pt idx="2">
                  <c:v>5780000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0D-4F06-8044-9FBCD02C2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8589999"/>
        <c:axId val="768592495"/>
      </c:barChart>
      <c:catAx>
        <c:axId val="768589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8592495"/>
        <c:crosses val="autoZero"/>
        <c:auto val="1"/>
        <c:lblAlgn val="ctr"/>
        <c:lblOffset val="100"/>
        <c:noMultiLvlLbl val="0"/>
      </c:catAx>
      <c:valAx>
        <c:axId val="76859249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68589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>
                <a:solidFill>
                  <a:srgbClr val="0070C0"/>
                </a:solidFill>
              </a:rPr>
              <a:t>تكاليف اللوازم والصيانة</a:t>
            </a:r>
            <a:endParaRPr lang="en-US">
              <a:solidFill>
                <a:srgbClr val="0070C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Sheet1!$AB$3</c:f>
              <c:strCache>
                <c:ptCount val="1"/>
                <c:pt idx="0">
                  <c:v>المجموع الكلي لتكاليف اللوازم والصيانة</c:v>
                </c:pt>
              </c:strCache>
            </c:strRef>
          </c:tx>
          <c:spPr>
            <a:solidFill>
              <a:srgbClr val="E67AC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Sheet1!$AA$4:$AA$6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Sheet1!$AB$4:$AB$6</c:f>
              <c:numCache>
                <c:formatCode>#,##0</c:formatCode>
                <c:ptCount val="3"/>
                <c:pt idx="0">
                  <c:v>1116850</c:v>
                </c:pt>
                <c:pt idx="1">
                  <c:v>1122288</c:v>
                </c:pt>
                <c:pt idx="2">
                  <c:v>456310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8-4740-8072-20B3B34D7536}"/>
            </c:ext>
          </c:extLst>
        </c:ser>
        <c:ser>
          <c:idx val="1"/>
          <c:order val="1"/>
          <c:tx>
            <c:strRef>
              <c:f>Sheet1!$AC$3</c:f>
              <c:strCache>
                <c:ptCount val="1"/>
                <c:pt idx="0">
                  <c:v>المستهدف(المقدر في الموازنة)</c:v>
                </c:pt>
              </c:strCache>
            </c:strRef>
          </c:tx>
          <c:spPr>
            <a:solidFill>
              <a:srgbClr val="B71F6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Sheet1!$AA$4:$AA$6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Sheet1!$AC$4:$AC$6</c:f>
              <c:numCache>
                <c:formatCode>General</c:formatCode>
                <c:ptCount val="3"/>
                <c:pt idx="0">
                  <c:v>4741300</c:v>
                </c:pt>
                <c:pt idx="1">
                  <c:v>4708600</c:v>
                </c:pt>
                <c:pt idx="2">
                  <c:v>1302000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88-4740-8072-20B3B34D7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1522495"/>
        <c:axId val="1771522079"/>
      </c:barChart>
      <c:catAx>
        <c:axId val="1771522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1522079"/>
        <c:crosses val="autoZero"/>
        <c:auto val="1"/>
        <c:lblAlgn val="ctr"/>
        <c:lblOffset val="100"/>
        <c:noMultiLvlLbl val="0"/>
      </c:catAx>
      <c:valAx>
        <c:axId val="177152207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771522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/>
              <a:t>العائد من البرامج الدولية والموازي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Sheet1!$H$24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Sheet1!$G$25:$G$28</c:f>
              <c:strCache>
                <c:ptCount val="4"/>
                <c:pt idx="0">
                  <c:v>رسوم جامعية بكالوريس موازي </c:v>
                </c:pt>
                <c:pt idx="1">
                  <c:v>رسوم جامعية بكالوريس دولي </c:v>
                </c:pt>
                <c:pt idx="2">
                  <c:v>المجموع الكلي لعائد الدولي والموازي</c:v>
                </c:pt>
                <c:pt idx="3">
                  <c:v>المستهدف(المقدر في الموازنة)</c:v>
                </c:pt>
              </c:strCache>
            </c:strRef>
          </c:cat>
          <c:val>
            <c:numRef>
              <c:f>Sheet1!$H$25:$H$28</c:f>
              <c:numCache>
                <c:formatCode>General</c:formatCode>
                <c:ptCount val="4"/>
                <c:pt idx="0" formatCode="0">
                  <c:v>30525393.826000005</c:v>
                </c:pt>
                <c:pt idx="1">
                  <c:v>27351704.404999997</c:v>
                </c:pt>
                <c:pt idx="2" formatCode="#,##0.0">
                  <c:v>57877098.231000006</c:v>
                </c:pt>
                <c:pt idx="3" formatCode="0">
                  <c:v>57005000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1-446C-A81D-B5F7E5FD3D0C}"/>
            </c:ext>
          </c:extLst>
        </c:ser>
        <c:ser>
          <c:idx val="1"/>
          <c:order val="1"/>
          <c:tx>
            <c:strRef>
              <c:f>Sheet1!$I$24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E67AC7"/>
            </a:solidFill>
            <a:ln>
              <a:noFill/>
            </a:ln>
            <a:effectLst/>
          </c:spPr>
          <c:invertIfNegative val="0"/>
          <c:cat>
            <c:strRef>
              <c:f>Sheet1!$G$25:$G$28</c:f>
              <c:strCache>
                <c:ptCount val="4"/>
                <c:pt idx="0">
                  <c:v>رسوم جامعية بكالوريس موازي </c:v>
                </c:pt>
                <c:pt idx="1">
                  <c:v>رسوم جامعية بكالوريس دولي </c:v>
                </c:pt>
                <c:pt idx="2">
                  <c:v>المجموع الكلي لعائد الدولي والموازي</c:v>
                </c:pt>
                <c:pt idx="3">
                  <c:v>المستهدف(المقدر في الموازنة)</c:v>
                </c:pt>
              </c:strCache>
            </c:strRef>
          </c:cat>
          <c:val>
            <c:numRef>
              <c:f>Sheet1!$I$25:$I$28</c:f>
              <c:numCache>
                <c:formatCode>General</c:formatCode>
                <c:ptCount val="4"/>
                <c:pt idx="0" formatCode="0">
                  <c:v>33910708.120000005</c:v>
                </c:pt>
                <c:pt idx="1">
                  <c:v>24274762.285</c:v>
                </c:pt>
                <c:pt idx="2" formatCode="#,##0.0">
                  <c:v>58185470.405000001</c:v>
                </c:pt>
                <c:pt idx="3" formatCode="0.0%">
                  <c:v>57695000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D1-446C-A81D-B5F7E5FD3D0C}"/>
            </c:ext>
          </c:extLst>
        </c:ser>
        <c:ser>
          <c:idx val="2"/>
          <c:order val="2"/>
          <c:tx>
            <c:strRef>
              <c:f>Sheet1!$J$24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Sheet1!$G$25:$G$28</c:f>
              <c:strCache>
                <c:ptCount val="4"/>
                <c:pt idx="0">
                  <c:v>رسوم جامعية بكالوريس موازي </c:v>
                </c:pt>
                <c:pt idx="1">
                  <c:v>رسوم جامعية بكالوريس دولي </c:v>
                </c:pt>
                <c:pt idx="2">
                  <c:v>المجموع الكلي لعائد الدولي والموازي</c:v>
                </c:pt>
                <c:pt idx="3">
                  <c:v>المستهدف(المقدر في الموازنة)</c:v>
                </c:pt>
              </c:strCache>
            </c:strRef>
          </c:cat>
          <c:val>
            <c:numRef>
              <c:f>Sheet1!$J$25:$J$28</c:f>
              <c:numCache>
                <c:formatCode>General</c:formatCode>
                <c:ptCount val="4"/>
                <c:pt idx="0" formatCode="0">
                  <c:v>31190466.969999999</c:v>
                </c:pt>
                <c:pt idx="1">
                  <c:v>27812943.226</c:v>
                </c:pt>
                <c:pt idx="2" formatCode="#,##0.0">
                  <c:v>59003410.195999995</c:v>
                </c:pt>
                <c:pt idx="3" formatCode="0.0%">
                  <c:v>49580000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D1-446C-A81D-B5F7E5FD3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0659696"/>
        <c:axId val="1320655952"/>
      </c:barChart>
      <c:catAx>
        <c:axId val="132065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655952"/>
        <c:crosses val="autoZero"/>
        <c:auto val="1"/>
        <c:lblAlgn val="ctr"/>
        <c:lblOffset val="100"/>
        <c:noMultiLvlLbl val="0"/>
      </c:catAx>
      <c:valAx>
        <c:axId val="132065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65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/>
              <a:t>العائد على الاستثمار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Sheet1!$N$26:$N$30</c:f>
              <c:strCache>
                <c:ptCount val="5"/>
                <c:pt idx="0">
                  <c:v>ريع الاموال المنقولة وغير المنقولة</c:v>
                </c:pt>
                <c:pt idx="1">
                  <c:v>الايرادات المتنوعة</c:v>
                </c:pt>
                <c:pt idx="2">
                  <c:v>الايرادات المتنوعة</c:v>
                </c:pt>
                <c:pt idx="3">
                  <c:v>مجموع الايرادات الذاتية</c:v>
                </c:pt>
                <c:pt idx="4">
                  <c:v>المستهدف(المقدر في الموازنة)</c:v>
                </c:pt>
              </c:strCache>
            </c:strRef>
          </c:cat>
          <c:val>
            <c:numRef>
              <c:f>Sheet1!$O$26:$O$30</c:f>
              <c:numCache>
                <c:formatCode>General</c:formatCode>
                <c:ptCount val="5"/>
                <c:pt idx="0">
                  <c:v>4850401</c:v>
                </c:pt>
                <c:pt idx="1">
                  <c:v>9227535</c:v>
                </c:pt>
                <c:pt idx="2">
                  <c:v>3227535</c:v>
                </c:pt>
                <c:pt idx="3" formatCode="#,##0">
                  <c:v>8077936</c:v>
                </c:pt>
                <c:pt idx="4">
                  <c:v>10263000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E-41D2-A857-1C2837DD0374}"/>
            </c:ext>
          </c:extLst>
        </c:ser>
        <c:ser>
          <c:idx val="1"/>
          <c:order val="1"/>
          <c:tx>
            <c:strRef>
              <c:f>Sheet1!$P$25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E67AC7"/>
            </a:solidFill>
            <a:ln>
              <a:noFill/>
            </a:ln>
            <a:effectLst/>
          </c:spPr>
          <c:invertIfNegative val="0"/>
          <c:cat>
            <c:strRef>
              <c:f>Sheet1!$N$26:$N$30</c:f>
              <c:strCache>
                <c:ptCount val="5"/>
                <c:pt idx="0">
                  <c:v>ريع الاموال المنقولة وغير المنقولة</c:v>
                </c:pt>
                <c:pt idx="1">
                  <c:v>الايرادات المتنوعة</c:v>
                </c:pt>
                <c:pt idx="2">
                  <c:v>الايرادات المتنوعة</c:v>
                </c:pt>
                <c:pt idx="3">
                  <c:v>مجموع الايرادات الذاتية</c:v>
                </c:pt>
                <c:pt idx="4">
                  <c:v>المستهدف(المقدر في الموازنة)</c:v>
                </c:pt>
              </c:strCache>
            </c:strRef>
          </c:cat>
          <c:val>
            <c:numRef>
              <c:f>Sheet1!$P$26:$P$30</c:f>
              <c:numCache>
                <c:formatCode>General</c:formatCode>
                <c:ptCount val="5"/>
                <c:pt idx="0">
                  <c:v>6309844</c:v>
                </c:pt>
                <c:pt idx="1">
                  <c:v>2336208</c:v>
                </c:pt>
                <c:pt idx="2">
                  <c:v>2336208</c:v>
                </c:pt>
                <c:pt idx="3" formatCode="#,##0">
                  <c:v>8646052</c:v>
                </c:pt>
                <c:pt idx="4">
                  <c:v>9300000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2E-41D2-A857-1C2837DD0374}"/>
            </c:ext>
          </c:extLst>
        </c:ser>
        <c:ser>
          <c:idx val="2"/>
          <c:order val="2"/>
          <c:tx>
            <c:strRef>
              <c:f>Sheet1!$Q$25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Sheet1!$N$26:$N$30</c:f>
              <c:strCache>
                <c:ptCount val="5"/>
                <c:pt idx="0">
                  <c:v>ريع الاموال المنقولة وغير المنقولة</c:v>
                </c:pt>
                <c:pt idx="1">
                  <c:v>الايرادات المتنوعة</c:v>
                </c:pt>
                <c:pt idx="2">
                  <c:v>الايرادات المتنوعة</c:v>
                </c:pt>
                <c:pt idx="3">
                  <c:v>مجموع الايرادات الذاتية</c:v>
                </c:pt>
                <c:pt idx="4">
                  <c:v>المستهدف(المقدر في الموازنة)</c:v>
                </c:pt>
              </c:strCache>
            </c:strRef>
          </c:cat>
          <c:val>
            <c:numRef>
              <c:f>Sheet1!$Q$26:$Q$30</c:f>
              <c:numCache>
                <c:formatCode>General</c:formatCode>
                <c:ptCount val="5"/>
                <c:pt idx="0">
                  <c:v>3126182</c:v>
                </c:pt>
                <c:pt idx="1">
                  <c:v>1112020</c:v>
                </c:pt>
                <c:pt idx="2">
                  <c:v>1112020</c:v>
                </c:pt>
                <c:pt idx="3" formatCode="#,##0">
                  <c:v>4238202</c:v>
                </c:pt>
                <c:pt idx="4">
                  <c:v>5780000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E-41D2-A857-1C2837DD0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0661776"/>
        <c:axId val="1320657200"/>
      </c:barChart>
      <c:catAx>
        <c:axId val="132066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657200"/>
        <c:crosses val="autoZero"/>
        <c:auto val="1"/>
        <c:lblAlgn val="ctr"/>
        <c:lblOffset val="100"/>
        <c:noMultiLvlLbl val="0"/>
      </c:catAx>
      <c:valAx>
        <c:axId val="132065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66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 b="1">
                <a:solidFill>
                  <a:srgbClr val="FF0000"/>
                </a:solidFill>
              </a:rPr>
              <a:t>درجة الاتزام بالموازنة من ناحية الايرادات والنفقات</a:t>
            </a:r>
            <a:endParaRPr lang="en-US" b="1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52984911861162898"/>
          <c:y val="4.06333296326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Sheet1!$AF$35</c:f>
              <c:strCache>
                <c:ptCount val="1"/>
                <c:pt idx="0">
                  <c:v>المجموع العام للإيرادات المقدرة قبل العجز(دينار)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Sheet1!$AG$34:$AI$34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Sheet1!$AG$35:$AI$35</c:f>
              <c:numCache>
                <c:formatCode>#,##0</c:formatCode>
                <c:ptCount val="3"/>
                <c:pt idx="0">
                  <c:v>115493000</c:v>
                </c:pt>
                <c:pt idx="1">
                  <c:v>114400000</c:v>
                </c:pt>
                <c:pt idx="2">
                  <c:v>98700000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9-4658-8030-97CBF6DEBD55}"/>
            </c:ext>
          </c:extLst>
        </c:ser>
        <c:ser>
          <c:idx val="1"/>
          <c:order val="1"/>
          <c:tx>
            <c:strRef>
              <c:f>Sheet1!$AF$36</c:f>
              <c:strCache>
                <c:ptCount val="1"/>
                <c:pt idx="0">
                  <c:v>المجموع العام للإيرادات الفعلية قبل العجز (دينار)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Sheet1!$AG$34:$AI$34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Sheet1!$AG$36:$AI$36</c:f>
              <c:numCache>
                <c:formatCode>#,##0</c:formatCode>
                <c:ptCount val="3"/>
                <c:pt idx="0">
                  <c:v>117632016.33900002</c:v>
                </c:pt>
                <c:pt idx="1">
                  <c:v>116383425</c:v>
                </c:pt>
                <c:pt idx="2">
                  <c:v>109214057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9-4658-8030-97CBF6DEBD55}"/>
            </c:ext>
          </c:extLst>
        </c:ser>
        <c:ser>
          <c:idx val="2"/>
          <c:order val="2"/>
          <c:tx>
            <c:strRef>
              <c:f>Sheet1!$AF$37</c:f>
              <c:strCache>
                <c:ptCount val="1"/>
                <c:pt idx="0">
                  <c:v>المجموع العام للنفقات المقدرة قبل الوفر(دينار)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Sheet1!$AG$34:$AI$34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Sheet1!$AG$37:$AI$37</c:f>
              <c:numCache>
                <c:formatCode>#,##0</c:formatCode>
                <c:ptCount val="3"/>
                <c:pt idx="0">
                  <c:v>158393000</c:v>
                </c:pt>
                <c:pt idx="1">
                  <c:v>150400000</c:v>
                </c:pt>
                <c:pt idx="2">
                  <c:v>106700000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79-4658-8030-97CBF6DEBD55}"/>
            </c:ext>
          </c:extLst>
        </c:ser>
        <c:ser>
          <c:idx val="3"/>
          <c:order val="3"/>
          <c:tx>
            <c:strRef>
              <c:f>Sheet1!$AF$38</c:f>
              <c:strCache>
                <c:ptCount val="1"/>
                <c:pt idx="0">
                  <c:v>المجموع العام للنفقات الفعلية قبل الوفر (دينار)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Sheet1!$AG$34:$AI$34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Sheet1!$AG$38:$AI$38</c:f>
              <c:numCache>
                <c:formatCode>#,##0</c:formatCode>
                <c:ptCount val="3"/>
                <c:pt idx="0">
                  <c:v>123725079</c:v>
                </c:pt>
                <c:pt idx="1">
                  <c:v>113148372</c:v>
                </c:pt>
                <c:pt idx="2">
                  <c:v>103631875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9-4658-8030-97CBF6DEB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2030783"/>
        <c:axId val="572034111"/>
      </c:barChart>
      <c:catAx>
        <c:axId val="572030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034111"/>
        <c:crosses val="autoZero"/>
        <c:auto val="1"/>
        <c:lblAlgn val="ctr"/>
        <c:lblOffset val="100"/>
        <c:noMultiLvlLbl val="0"/>
      </c:catAx>
      <c:valAx>
        <c:axId val="572034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030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670553040194942E-2"/>
          <c:y val="0.84457660404016743"/>
          <c:w val="0.91983678270509261"/>
          <c:h val="0.131043405980584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Sheet1!$AH$3</c:f>
              <c:strCache>
                <c:ptCount val="1"/>
                <c:pt idx="0">
                  <c:v>الإلتزام بالموازنة من حيث الايرادات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Sheet1!$AE$4:$AE$6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Sheet1!$AH$4:$AH$6</c:f>
              <c:numCache>
                <c:formatCode>#,##0</c:formatCode>
                <c:ptCount val="3"/>
                <c:pt idx="0">
                  <c:v>2139016.3390000165</c:v>
                </c:pt>
                <c:pt idx="1">
                  <c:v>1983425</c:v>
                </c:pt>
                <c:pt idx="2">
                  <c:v>10514057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4-4732-A3CE-4895CB494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0648464"/>
        <c:axId val="370648880"/>
      </c:barChart>
      <c:catAx>
        <c:axId val="37064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648880"/>
        <c:crosses val="autoZero"/>
        <c:auto val="1"/>
        <c:lblAlgn val="ctr"/>
        <c:lblOffset val="100"/>
        <c:noMultiLvlLbl val="0"/>
      </c:catAx>
      <c:valAx>
        <c:axId val="37064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64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Sheet1!$AL$3</c:f>
              <c:strCache>
                <c:ptCount val="1"/>
                <c:pt idx="0">
                  <c:v>الإلتزام بالموازنة من حيث النفقات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Sheet1!$AE$4:$AE$6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Sheet1!$AL$4:$AL$6</c:f>
              <c:numCache>
                <c:formatCode>#,##0</c:formatCode>
                <c:ptCount val="3"/>
                <c:pt idx="0">
                  <c:v>34667921</c:v>
                </c:pt>
                <c:pt idx="1">
                  <c:v>37251628</c:v>
                </c:pt>
                <c:pt idx="2">
                  <c:v>3068125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D-46AB-9B35-E8B4A9BB0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42464"/>
        <c:axId val="339342880"/>
      </c:barChart>
      <c:catAx>
        <c:axId val="33934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42880"/>
        <c:crosses val="autoZero"/>
        <c:auto val="1"/>
        <c:lblAlgn val="ctr"/>
        <c:lblOffset val="100"/>
        <c:noMultiLvlLbl val="0"/>
      </c:catAx>
      <c:valAx>
        <c:axId val="33934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4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ar-JO">
                <a:solidFill>
                  <a:srgbClr val="FF0000"/>
                </a:solidFill>
              </a:rPr>
              <a:t>المجموع الكلي لايرادات لرسوم الجامعية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المجموع الكلي للرسوم الجامعية</c:v>
                </c:pt>
              </c:strCache>
            </c:strRef>
          </c:tx>
          <c:spPr>
            <a:solidFill>
              <a:srgbClr val="E94807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Sheet1!$B$5:$B$7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Sheet1!$C$5:$C$7</c:f>
              <c:numCache>
                <c:formatCode>General</c:formatCode>
                <c:ptCount val="3"/>
                <c:pt idx="0" formatCode="#,##0">
                  <c:v>99157209.270000011</c:v>
                </c:pt>
                <c:pt idx="1">
                  <c:v>101737373.29099999</c:v>
                </c:pt>
                <c:pt idx="2" formatCode="#,##0">
                  <c:v>101887193.25600001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D-4E0C-9D89-98703AD7F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1446000"/>
        <c:axId val="341447248"/>
      </c:barChart>
      <c:catAx>
        <c:axId val="34144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447248"/>
        <c:crosses val="autoZero"/>
        <c:auto val="1"/>
        <c:lblAlgn val="ctr"/>
        <c:lblOffset val="100"/>
        <c:noMultiLvlLbl val="0"/>
      </c:catAx>
      <c:valAx>
        <c:axId val="3414472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4144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 sz="1200"/>
              <a:t>مصادر الدخل الخارجية</a:t>
            </a:r>
            <a:endParaRPr lang="en-US" sz="1200"/>
          </a:p>
        </c:rich>
      </c:tx>
      <c:layout>
        <c:manualLayout>
          <c:xMode val="edge"/>
          <c:yMode val="edge"/>
          <c:x val="0.36283027121609801"/>
          <c:y val="4.879880445566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228152036550987"/>
          <c:y val="0.18062200956937799"/>
          <c:w val="0.79376786235053953"/>
          <c:h val="0.43837044292908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Sheet1!$AQ$4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Sheet1!$AR$3:$AT$3</c:f>
              <c:strCache>
                <c:ptCount val="3"/>
                <c:pt idx="0">
                  <c:v>مجمــــــــوع باب الدعـــم الحكـــومي  </c:v>
                </c:pt>
                <c:pt idx="1">
                  <c:v>مجمــــــــوع ريـع الأموال المنقولـة وغير المنقولـة  </c:v>
                </c:pt>
                <c:pt idx="2">
                  <c:v>المجموع</c:v>
                </c:pt>
              </c:strCache>
            </c:strRef>
          </c:cat>
          <c:val>
            <c:numRef>
              <c:f>Sheet1!$AR$4:$AT$4</c:f>
              <c:numCache>
                <c:formatCode>#,##0</c:formatCode>
                <c:ptCount val="3"/>
                <c:pt idx="0">
                  <c:v>4396871</c:v>
                </c:pt>
                <c:pt idx="1">
                  <c:v>4850401.0870000003</c:v>
                </c:pt>
                <c:pt idx="2">
                  <c:v>9247272.0870000012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A-4D2E-B5A4-8059AD5C7658}"/>
            </c:ext>
          </c:extLst>
        </c:ser>
        <c:ser>
          <c:idx val="1"/>
          <c:order val="1"/>
          <c:tx>
            <c:strRef>
              <c:f>Sheet1!$AQ$5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Sheet1!$AR$3:$AT$3</c:f>
              <c:strCache>
                <c:ptCount val="3"/>
                <c:pt idx="0">
                  <c:v>مجمــــــــوع باب الدعـــم الحكـــومي  </c:v>
                </c:pt>
                <c:pt idx="1">
                  <c:v>مجمــــــــوع ريـع الأموال المنقولـة وغير المنقولـة  </c:v>
                </c:pt>
                <c:pt idx="2">
                  <c:v>المجموع</c:v>
                </c:pt>
              </c:strCache>
            </c:strRef>
          </c:cat>
          <c:val>
            <c:numRef>
              <c:f>Sheet1!$AR$5:$AT$5</c:f>
              <c:numCache>
                <c:formatCode>#,##0</c:formatCode>
                <c:ptCount val="3"/>
                <c:pt idx="0">
                  <c:v>6000000</c:v>
                </c:pt>
                <c:pt idx="1">
                  <c:v>6309843.949</c:v>
                </c:pt>
                <c:pt idx="2">
                  <c:v>12309843.949000001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1A-4D2E-B5A4-8059AD5C7658}"/>
            </c:ext>
          </c:extLst>
        </c:ser>
        <c:ser>
          <c:idx val="2"/>
          <c:order val="2"/>
          <c:tx>
            <c:strRef>
              <c:f>Sheet1!$AQ$6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Sheet1!$AR$3:$AT$3</c:f>
              <c:strCache>
                <c:ptCount val="3"/>
                <c:pt idx="0">
                  <c:v>مجمــــــــوع باب الدعـــم الحكـــومي  </c:v>
                </c:pt>
                <c:pt idx="1">
                  <c:v>مجمــــــــوع ريـع الأموال المنقولـة وغير المنقولـة  </c:v>
                </c:pt>
                <c:pt idx="2">
                  <c:v>المجموع</c:v>
                </c:pt>
              </c:strCache>
            </c:strRef>
          </c:cat>
          <c:val>
            <c:numRef>
              <c:f>Sheet1!$AR$6:$AT$6</c:f>
              <c:numCache>
                <c:formatCode>#,##0</c:formatCode>
                <c:ptCount val="3"/>
                <c:pt idx="0">
                  <c:v>3088662</c:v>
                </c:pt>
                <c:pt idx="1">
                  <c:v>3126182.2460000007</c:v>
                </c:pt>
                <c:pt idx="2">
                  <c:v>6214844.2460000012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1A-4D2E-B5A4-8059AD5C7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412352"/>
        <c:axId val="339412768"/>
      </c:barChart>
      <c:catAx>
        <c:axId val="33941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412768"/>
        <c:crosses val="autoZero"/>
        <c:auto val="1"/>
        <c:lblAlgn val="ctr"/>
        <c:lblOffset val="100"/>
        <c:noMultiLvlLbl val="0"/>
      </c:catAx>
      <c:valAx>
        <c:axId val="33941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41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374137260620197"/>
          <c:y val="0.8574551984829647"/>
          <c:w val="0.31251701176241858"/>
          <c:h val="0.134570319858343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/>
              <a:t>العائد من البرامج الدولية والموازي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رسوم جامعية بكالوريس موازي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Sheet1!$E$5:$E$7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Sheet1!$F$5:$F$7</c:f>
              <c:numCache>
                <c:formatCode>0</c:formatCode>
                <c:ptCount val="3"/>
                <c:pt idx="0">
                  <c:v>30525393.826000005</c:v>
                </c:pt>
                <c:pt idx="1">
                  <c:v>33910708.120000005</c:v>
                </c:pt>
                <c:pt idx="2">
                  <c:v>31190466.969999999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0-40A2-9A46-12C698295CBA}"/>
            </c:ext>
          </c:extLst>
        </c:ser>
        <c:ser>
          <c:idx val="1"/>
          <c:order val="1"/>
          <c:tx>
            <c:strRef>
              <c:f>Sheet1!$G$4</c:f>
              <c:strCache>
                <c:ptCount val="1"/>
                <c:pt idx="0">
                  <c:v>رسوم جامعية بكالوريس دولي </c:v>
                </c:pt>
              </c:strCache>
            </c:strRef>
          </c:tx>
          <c:spPr>
            <a:solidFill>
              <a:srgbClr val="7EEE72"/>
            </a:solidFill>
            <a:ln>
              <a:noFill/>
            </a:ln>
            <a:effectLst/>
          </c:spPr>
          <c:invertIfNegative val="0"/>
          <c:cat>
            <c:numRef>
              <c:f>Sheet1!$E$5:$E$7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Sheet1!$G$5:$G$7</c:f>
              <c:numCache>
                <c:formatCode>General</c:formatCode>
                <c:ptCount val="3"/>
                <c:pt idx="0">
                  <c:v>27351704.404999997</c:v>
                </c:pt>
                <c:pt idx="1">
                  <c:v>24274762.285</c:v>
                </c:pt>
                <c:pt idx="2">
                  <c:v>27812943.226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B0-40A2-9A46-12C698295CBA}"/>
            </c:ext>
          </c:extLst>
        </c:ser>
        <c:ser>
          <c:idx val="2"/>
          <c:order val="2"/>
          <c:tx>
            <c:strRef>
              <c:f>Sheet1!$H$4</c:f>
              <c:strCache>
                <c:ptCount val="1"/>
                <c:pt idx="0">
                  <c:v>المجموع الكلي لعائد الدولي والموازي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Sheet1!$E$5:$E$7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Sheet1!$H$5:$H$7</c:f>
              <c:numCache>
                <c:formatCode>#,##0.0</c:formatCode>
                <c:ptCount val="3"/>
                <c:pt idx="0">
                  <c:v>57877098.231000006</c:v>
                </c:pt>
                <c:pt idx="1">
                  <c:v>58185470.405000001</c:v>
                </c:pt>
                <c:pt idx="2">
                  <c:v>59003410.195999995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B0-40A2-9A46-12C698295CBA}"/>
            </c:ext>
          </c:extLst>
        </c:ser>
        <c:ser>
          <c:idx val="3"/>
          <c:order val="3"/>
          <c:tx>
            <c:strRef>
              <c:f>Sheet1!$I$4</c:f>
              <c:strCache>
                <c:ptCount val="1"/>
                <c:pt idx="0">
                  <c:v>المستهدف(المقدر في الموازنة)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Sheet1!$I$5:$I$7</c:f>
              <c:numCache>
                <c:formatCode>0.0%</c:formatCode>
                <c:ptCount val="3"/>
                <c:pt idx="0" formatCode="0">
                  <c:v>57005000</c:v>
                </c:pt>
                <c:pt idx="1">
                  <c:v>57695000</c:v>
                </c:pt>
                <c:pt idx="2">
                  <c:v>49580000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8-422F-ACBD-50DC541A5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0818223"/>
        <c:axId val="1580818639"/>
      </c:barChart>
      <c:catAx>
        <c:axId val="158081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0818639"/>
        <c:crosses val="autoZero"/>
        <c:auto val="1"/>
        <c:lblAlgn val="ctr"/>
        <c:lblOffset val="100"/>
        <c:noMultiLvlLbl val="0"/>
      </c:catAx>
      <c:valAx>
        <c:axId val="158081863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580818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638788394693907E-2"/>
          <c:y val="0.86133642842383396"/>
          <c:w val="0.89999992484418323"/>
          <c:h val="9.31810965655407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Sheet1!$AG$10</c:f>
              <c:strCache>
                <c:ptCount val="1"/>
                <c:pt idx="0">
                  <c:v>المجموع العام للإيرادات الفعلية قبل العجز (دينار)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Sheet1!$AF$11:$AF$13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Sheet1!$AG$11:$AG$13</c:f>
              <c:numCache>
                <c:formatCode>#,##0</c:formatCode>
                <c:ptCount val="3"/>
                <c:pt idx="0">
                  <c:v>117632016.33900002</c:v>
                </c:pt>
                <c:pt idx="1">
                  <c:v>116383425</c:v>
                </c:pt>
                <c:pt idx="2">
                  <c:v>109214057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7-48A7-BF37-5D5564E5B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1011519"/>
        <c:axId val="571005279"/>
      </c:barChart>
      <c:catAx>
        <c:axId val="57101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005279"/>
        <c:crosses val="autoZero"/>
        <c:auto val="1"/>
        <c:lblAlgn val="ctr"/>
        <c:lblOffset val="100"/>
        <c:noMultiLvlLbl val="0"/>
      </c:catAx>
      <c:valAx>
        <c:axId val="57100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011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74594036969247"/>
          <c:y val="0.11374996641241149"/>
          <c:w val="0.83318687944630432"/>
          <c:h val="0.7007652458370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Sheet1!$AI$10</c:f>
              <c:strCache>
                <c:ptCount val="1"/>
                <c:pt idx="0">
                  <c:v>نسبة الايرادات الفعلية للنفقات الفعلية</c:v>
                </c:pt>
              </c:strCache>
            </c:strRef>
          </c:tx>
          <c:spPr>
            <a:solidFill>
              <a:srgbClr val="B71F6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71F6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2F9-4050-BB25-85CBE5D671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Sheet1!$AF$11:$AF$13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Sheet1!$AI$11:$AI$13</c:f>
              <c:numCache>
                <c:formatCode>0%</c:formatCode>
                <c:ptCount val="3"/>
                <c:pt idx="0">
                  <c:v>0.95075321260453605</c:v>
                </c:pt>
                <c:pt idx="1">
                  <c:v>1.0285912465448463</c:v>
                </c:pt>
                <c:pt idx="2">
                  <c:v>1.0538654926392097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9-4050-BB25-85CBE5D67149}"/>
            </c:ext>
          </c:extLst>
        </c:ser>
        <c:ser>
          <c:idx val="1"/>
          <c:order val="1"/>
          <c:tx>
            <c:strRef>
              <c:f>Sheet1!$AJ$10</c:f>
              <c:strCache>
                <c:ptCount val="1"/>
                <c:pt idx="0">
                  <c:v>المستهدف</c:v>
                </c:pt>
              </c:strCache>
            </c:strRef>
          </c:tx>
          <c:spPr>
            <a:solidFill>
              <a:srgbClr val="E67AC7"/>
            </a:solidFill>
            <a:ln>
              <a:noFill/>
            </a:ln>
            <a:effectLst/>
          </c:spPr>
          <c:invertIfNegative val="0"/>
          <c:val>
            <c:numRef>
              <c:f>Sheet1!$AJ$11:$AJ$13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E5-42A4-B3AF-FB97EDE42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1759295"/>
        <c:axId val="681763039"/>
      </c:barChart>
      <c:catAx>
        <c:axId val="681759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763039"/>
        <c:crosses val="autoZero"/>
        <c:auto val="1"/>
        <c:lblAlgn val="ctr"/>
        <c:lblOffset val="100"/>
        <c:noMultiLvlLbl val="0"/>
      </c:catAx>
      <c:valAx>
        <c:axId val="681763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759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>
                <a:solidFill>
                  <a:schemeClr val="accent5"/>
                </a:solidFill>
              </a:rPr>
              <a:t>التكلفة التدريسية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Sheet1!$AR$10</c:f>
              <c:strCache>
                <c:ptCount val="1"/>
                <c:pt idx="0">
                  <c:v>التكلفة التدريسية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Sheet1!$AQ$11:$AQ$13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Sheet1!$AR$11:$AR$13</c:f>
              <c:numCache>
                <c:formatCode>General</c:formatCode>
                <c:ptCount val="3"/>
                <c:pt idx="0">
                  <c:v>53473486</c:v>
                </c:pt>
                <c:pt idx="1">
                  <c:v>52881508</c:v>
                </c:pt>
                <c:pt idx="2">
                  <c:v>44460731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7-4DEC-8BD1-55031111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5846143"/>
        <c:axId val="425847391"/>
      </c:barChart>
      <c:catAx>
        <c:axId val="425846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47391"/>
        <c:crosses val="autoZero"/>
        <c:auto val="1"/>
        <c:lblAlgn val="ctr"/>
        <c:lblOffset val="100"/>
        <c:noMultiLvlLbl val="0"/>
      </c:catAx>
      <c:valAx>
        <c:axId val="42584739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5846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182880</xdr:colOff>
      <xdr:row>8</xdr:row>
      <xdr:rowOff>38100</xdr:rowOff>
    </xdr:from>
    <xdr:to>
      <xdr:col>53</xdr:col>
      <xdr:colOff>38100</xdr:colOff>
      <xdr:row>14</xdr:row>
      <xdr:rowOff>133350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289560</xdr:colOff>
      <xdr:row>40</xdr:row>
      <xdr:rowOff>128751</xdr:rowOff>
    </xdr:from>
    <xdr:to>
      <xdr:col>37</xdr:col>
      <xdr:colOff>114300</xdr:colOff>
      <xdr:row>53</xdr:row>
      <xdr:rowOff>96169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445376</xdr:colOff>
      <xdr:row>38</xdr:row>
      <xdr:rowOff>107993</xdr:rowOff>
    </xdr:from>
    <xdr:to>
      <xdr:col>41</xdr:col>
      <xdr:colOff>368388</xdr:colOff>
      <xdr:row>47</xdr:row>
      <xdr:rowOff>19313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373380</xdr:colOff>
      <xdr:row>12</xdr:row>
      <xdr:rowOff>38100</xdr:rowOff>
    </xdr:from>
    <xdr:to>
      <xdr:col>3</xdr:col>
      <xdr:colOff>502920</xdr:colOff>
      <xdr:row>21</xdr:row>
      <xdr:rowOff>179070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160020</xdr:colOff>
      <xdr:row>1</xdr:row>
      <xdr:rowOff>106680</xdr:rowOff>
    </xdr:from>
    <xdr:to>
      <xdr:col>53</xdr:col>
      <xdr:colOff>335280</xdr:colOff>
      <xdr:row>5</xdr:row>
      <xdr:rowOff>91440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187569</xdr:colOff>
      <xdr:row>10</xdr:row>
      <xdr:rowOff>7620</xdr:rowOff>
    </xdr:from>
    <xdr:to>
      <xdr:col>9</xdr:col>
      <xdr:colOff>820614</xdr:colOff>
      <xdr:row>20</xdr:row>
      <xdr:rowOff>91440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670560</xdr:colOff>
      <xdr:row>29</xdr:row>
      <xdr:rowOff>45720</xdr:rowOff>
    </xdr:from>
    <xdr:to>
      <xdr:col>41</xdr:col>
      <xdr:colOff>106680</xdr:colOff>
      <xdr:row>38</xdr:row>
      <xdr:rowOff>45720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39</xdr:col>
      <xdr:colOff>928188</xdr:colOff>
      <xdr:row>19</xdr:row>
      <xdr:rowOff>7620</xdr:rowOff>
    </xdr:from>
    <xdr:to>
      <xdr:col>44</xdr:col>
      <xdr:colOff>726</xdr:colOff>
      <xdr:row>29</xdr:row>
      <xdr:rowOff>54429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48</xdr:col>
      <xdr:colOff>68580</xdr:colOff>
      <xdr:row>15</xdr:row>
      <xdr:rowOff>83820</xdr:rowOff>
    </xdr:from>
    <xdr:to>
      <xdr:col>53</xdr:col>
      <xdr:colOff>38100</xdr:colOff>
      <xdr:row>25</xdr:row>
      <xdr:rowOff>156210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28</xdr:col>
      <xdr:colOff>301121</xdr:colOff>
      <xdr:row>41</xdr:row>
      <xdr:rowOff>92229</xdr:rowOff>
    </xdr:from>
    <xdr:to>
      <xdr:col>32</xdr:col>
      <xdr:colOff>1138796</xdr:colOff>
      <xdr:row>56</xdr:row>
      <xdr:rowOff>55443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434340</xdr:colOff>
      <xdr:row>7</xdr:row>
      <xdr:rowOff>15240</xdr:rowOff>
    </xdr:from>
    <xdr:to>
      <xdr:col>22</xdr:col>
      <xdr:colOff>518160</xdr:colOff>
      <xdr:row>14</xdr:row>
      <xdr:rowOff>354330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518160</xdr:colOff>
      <xdr:row>7</xdr:row>
      <xdr:rowOff>15240</xdr:rowOff>
    </xdr:from>
    <xdr:to>
      <xdr:col>23</xdr:col>
      <xdr:colOff>1844040</xdr:colOff>
      <xdr:row>14</xdr:row>
      <xdr:rowOff>346710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525780</xdr:colOff>
      <xdr:row>9</xdr:row>
      <xdr:rowOff>128954</xdr:rowOff>
    </xdr:from>
    <xdr:to>
      <xdr:col>15</xdr:col>
      <xdr:colOff>1165860</xdr:colOff>
      <xdr:row>20</xdr:row>
      <xdr:rowOff>26670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231321</xdr:colOff>
      <xdr:row>9</xdr:row>
      <xdr:rowOff>104775</xdr:rowOff>
    </xdr:from>
    <xdr:to>
      <xdr:col>30</xdr:col>
      <xdr:colOff>54428</xdr:colOff>
      <xdr:row>21</xdr:row>
      <xdr:rowOff>153761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70340</xdr:colOff>
      <xdr:row>28</xdr:row>
      <xdr:rowOff>169984</xdr:rowOff>
    </xdr:from>
    <xdr:to>
      <xdr:col>9</xdr:col>
      <xdr:colOff>515816</xdr:colOff>
      <xdr:row>43</xdr:row>
      <xdr:rowOff>99645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550985</xdr:colOff>
      <xdr:row>31</xdr:row>
      <xdr:rowOff>87923</xdr:rowOff>
    </xdr:from>
    <xdr:to>
      <xdr:col>13</xdr:col>
      <xdr:colOff>691661</xdr:colOff>
      <xdr:row>46</xdr:row>
      <xdr:rowOff>17584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35</xdr:col>
      <xdr:colOff>354725</xdr:colOff>
      <xdr:row>31</xdr:row>
      <xdr:rowOff>119555</xdr:rowOff>
    </xdr:from>
    <xdr:to>
      <xdr:col>41</xdr:col>
      <xdr:colOff>236483</xdr:colOff>
      <xdr:row>39</xdr:row>
      <xdr:rowOff>157655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38"/>
  <sheetViews>
    <sheetView rightToLeft="1" tabSelected="1" topLeftCell="AC28" zoomScale="58" zoomScaleNormal="58" workbookViewId="0">
      <selection activeCell="AT37" sqref="AT37"/>
    </sheetView>
  </sheetViews>
  <sheetFormatPr defaultRowHeight="14.4" x14ac:dyDescent="0.3"/>
  <cols>
    <col min="3" max="3" width="21.88671875" customWidth="1"/>
    <col min="6" max="6" width="12" customWidth="1"/>
    <col min="7" max="7" width="19.77734375" customWidth="1"/>
    <col min="8" max="10" width="24.21875" customWidth="1"/>
    <col min="12" max="12" width="15.5546875" customWidth="1"/>
    <col min="13" max="13" width="20.21875" customWidth="1"/>
    <col min="14" max="14" width="16.88671875" customWidth="1"/>
    <col min="15" max="15" width="14.77734375" customWidth="1"/>
    <col min="16" max="16" width="23" customWidth="1"/>
    <col min="17" max="17" width="13.5546875" customWidth="1"/>
    <col min="19" max="19" width="20.6640625" customWidth="1"/>
    <col min="20" max="20" width="14.33203125" customWidth="1"/>
    <col min="21" max="21" width="14.21875" customWidth="1"/>
    <col min="22" max="22" width="21.33203125" customWidth="1"/>
    <col min="23" max="23" width="25.33203125" customWidth="1"/>
    <col min="24" max="24" width="36.109375" customWidth="1"/>
    <col min="26" max="26" width="6.44140625" customWidth="1"/>
    <col min="28" max="28" width="27.109375" customWidth="1"/>
    <col min="32" max="32" width="14.5546875" customWidth="1"/>
    <col min="33" max="33" width="18.109375" customWidth="1"/>
    <col min="34" max="35" width="13.88671875" customWidth="1"/>
    <col min="36" max="36" width="14.88671875" customWidth="1"/>
    <col min="37" max="37" width="21.77734375" customWidth="1"/>
    <col min="38" max="38" width="15.88671875" customWidth="1"/>
    <col min="39" max="39" width="12.6640625" customWidth="1"/>
    <col min="40" max="40" width="17.6640625" customWidth="1"/>
    <col min="41" max="41" width="14.21875" customWidth="1"/>
    <col min="43" max="43" width="9" bestFit="1" customWidth="1"/>
    <col min="44" max="44" width="14.44140625" customWidth="1"/>
    <col min="45" max="45" width="12.5546875" customWidth="1"/>
    <col min="46" max="46" width="9.88671875" bestFit="1" customWidth="1"/>
  </cols>
  <sheetData>
    <row r="2" spans="2:46" ht="15" thickBot="1" x14ac:dyDescent="0.35">
      <c r="F2" s="29" t="s">
        <v>25</v>
      </c>
    </row>
    <row r="3" spans="2:46" ht="69.599999999999994" customHeight="1" thickBot="1" x14ac:dyDescent="0.35">
      <c r="B3" s="77" t="s">
        <v>0</v>
      </c>
      <c r="C3" s="78"/>
      <c r="E3" s="77" t="s">
        <v>4</v>
      </c>
      <c r="F3" s="79"/>
      <c r="G3" s="79"/>
      <c r="H3" s="78"/>
      <c r="I3" s="21"/>
      <c r="J3" s="27"/>
      <c r="K3" s="56"/>
      <c r="L3" s="76" t="s">
        <v>32</v>
      </c>
      <c r="M3" s="76"/>
      <c r="N3" s="76"/>
      <c r="O3" s="76"/>
      <c r="P3" s="76"/>
      <c r="R3" s="76" t="s">
        <v>6</v>
      </c>
      <c r="S3" s="76"/>
      <c r="U3" s="23" t="s">
        <v>2</v>
      </c>
      <c r="V3" s="23" t="s">
        <v>8</v>
      </c>
      <c r="W3" s="23" t="s">
        <v>9</v>
      </c>
      <c r="X3" s="58" t="s">
        <v>10</v>
      </c>
      <c r="AA3" s="7" t="s">
        <v>2</v>
      </c>
      <c r="AB3" s="8" t="s">
        <v>11</v>
      </c>
      <c r="AC3" s="17" t="s">
        <v>33</v>
      </c>
      <c r="AE3" s="11" t="s">
        <v>2</v>
      </c>
      <c r="AF3" s="12" t="s">
        <v>12</v>
      </c>
      <c r="AG3" s="12" t="s">
        <v>13</v>
      </c>
      <c r="AH3" s="13" t="s">
        <v>16</v>
      </c>
      <c r="AI3" s="30" t="s">
        <v>16</v>
      </c>
      <c r="AJ3" s="13" t="s">
        <v>14</v>
      </c>
      <c r="AK3" s="13" t="s">
        <v>15</v>
      </c>
      <c r="AL3" s="13" t="s">
        <v>17</v>
      </c>
      <c r="AM3" s="30" t="s">
        <v>17</v>
      </c>
      <c r="AN3" s="17"/>
      <c r="AO3" s="17" t="s">
        <v>19</v>
      </c>
      <c r="AQ3" s="2" t="s">
        <v>2</v>
      </c>
      <c r="AR3" s="59" t="s">
        <v>20</v>
      </c>
      <c r="AS3" s="59" t="s">
        <v>21</v>
      </c>
      <c r="AT3" s="2" t="s">
        <v>22</v>
      </c>
    </row>
    <row r="4" spans="2:46" ht="29.4" thickBot="1" x14ac:dyDescent="0.35">
      <c r="B4" s="1" t="s">
        <v>2</v>
      </c>
      <c r="C4" s="3" t="s">
        <v>1</v>
      </c>
      <c r="D4" s="37"/>
      <c r="E4" s="1" t="s">
        <v>2</v>
      </c>
      <c r="F4" s="20" t="s">
        <v>23</v>
      </c>
      <c r="G4" s="1" t="s">
        <v>24</v>
      </c>
      <c r="H4" s="20" t="s">
        <v>3</v>
      </c>
      <c r="I4" s="22" t="s">
        <v>33</v>
      </c>
      <c r="J4" s="22" t="s">
        <v>26</v>
      </c>
      <c r="L4" s="1" t="s">
        <v>2</v>
      </c>
      <c r="M4" s="62" t="s">
        <v>30</v>
      </c>
      <c r="N4" s="62" t="s">
        <v>31</v>
      </c>
      <c r="O4" s="62" t="s">
        <v>31</v>
      </c>
      <c r="P4" s="3" t="s">
        <v>5</v>
      </c>
      <c r="Q4" s="17" t="s">
        <v>33</v>
      </c>
      <c r="R4" s="1" t="s">
        <v>2</v>
      </c>
      <c r="S4" s="1" t="s">
        <v>7</v>
      </c>
      <c r="U4" s="24">
        <v>2018</v>
      </c>
      <c r="V4" s="25">
        <v>15730</v>
      </c>
      <c r="W4" s="25">
        <v>3469290</v>
      </c>
      <c r="X4" s="25">
        <v>3623856</v>
      </c>
      <c r="AA4" s="9">
        <v>2018</v>
      </c>
      <c r="AB4" s="10">
        <v>1116850</v>
      </c>
      <c r="AC4" s="1">
        <v>4741300</v>
      </c>
      <c r="AE4" s="14">
        <v>2018</v>
      </c>
      <c r="AF4" s="15">
        <v>115493000</v>
      </c>
      <c r="AG4" s="15">
        <v>117632016.33900002</v>
      </c>
      <c r="AH4" s="15">
        <f>AG4-AF4</f>
        <v>2139016.3390000165</v>
      </c>
      <c r="AI4" s="31">
        <f>(AF4-AG4)/AF4</f>
        <v>-1.8520744452044855E-2</v>
      </c>
      <c r="AJ4" s="15">
        <v>158393000</v>
      </c>
      <c r="AK4" s="15">
        <v>123725079</v>
      </c>
      <c r="AL4" s="15">
        <f>AJ4-AK4</f>
        <v>34667921</v>
      </c>
      <c r="AM4" s="33">
        <f>(AJ4-AK4)/AJ4</f>
        <v>0.21887281003579703</v>
      </c>
      <c r="AN4" s="26"/>
      <c r="AO4" s="18">
        <f>AG4/AF4</f>
        <v>1.0185207444520448</v>
      </c>
      <c r="AQ4" s="60">
        <v>2018</v>
      </c>
      <c r="AR4" s="2">
        <v>4396871</v>
      </c>
      <c r="AS4" s="2">
        <v>4850401.0870000003</v>
      </c>
      <c r="AT4" s="2">
        <f>AS4+AR4</f>
        <v>9247272.0870000012</v>
      </c>
    </row>
    <row r="5" spans="2:46" ht="15" thickBot="1" x14ac:dyDescent="0.35">
      <c r="B5" s="1">
        <v>2018</v>
      </c>
      <c r="C5" s="2">
        <v>99157209.270000011</v>
      </c>
      <c r="D5" s="54"/>
      <c r="E5" s="1">
        <v>2018</v>
      </c>
      <c r="F5" s="28">
        <v>30525393.826000005</v>
      </c>
      <c r="G5" s="1">
        <v>27351704.404999997</v>
      </c>
      <c r="H5" s="4">
        <f>F5+G5</f>
        <v>57877098.231000006</v>
      </c>
      <c r="I5" s="19">
        <v>57005000</v>
      </c>
      <c r="J5" s="19"/>
      <c r="L5" s="1">
        <v>2018</v>
      </c>
      <c r="M5" s="1">
        <v>4850401</v>
      </c>
      <c r="N5" s="1">
        <v>9227535</v>
      </c>
      <c r="O5" s="1">
        <f>9227535-6000000</f>
        <v>3227535</v>
      </c>
      <c r="P5" s="63">
        <f>O5+M5</f>
        <v>8077936</v>
      </c>
      <c r="Q5" s="1">
        <v>10263000</v>
      </c>
      <c r="R5" s="1">
        <v>2018</v>
      </c>
      <c r="S5" s="1">
        <v>117632016.33900002</v>
      </c>
      <c r="U5" s="24">
        <v>2019</v>
      </c>
      <c r="V5" s="25">
        <v>11583</v>
      </c>
      <c r="W5" s="25">
        <v>2027651</v>
      </c>
      <c r="X5" s="25">
        <v>2359750</v>
      </c>
      <c r="AA5" s="9">
        <v>2019</v>
      </c>
      <c r="AB5" s="10">
        <v>1122288</v>
      </c>
      <c r="AC5" s="1">
        <v>4708600</v>
      </c>
      <c r="AE5" s="14">
        <v>2019</v>
      </c>
      <c r="AF5" s="15">
        <v>114400000</v>
      </c>
      <c r="AG5" s="15">
        <v>116383425</v>
      </c>
      <c r="AH5" s="16">
        <f>AG5-AF5</f>
        <v>1983425</v>
      </c>
      <c r="AI5" s="32">
        <f t="shared" ref="AI5:AI6" si="0">(AF5-AG5)/AF5</f>
        <v>-1.7337631118881119E-2</v>
      </c>
      <c r="AJ5" s="16">
        <v>150400000</v>
      </c>
      <c r="AK5" s="16">
        <v>113148372</v>
      </c>
      <c r="AL5" s="16">
        <f>AJ5-AK5</f>
        <v>37251628</v>
      </c>
      <c r="AM5" s="34">
        <f>(AJ5-AK5)/AJ5</f>
        <v>0.24768369680851063</v>
      </c>
      <c r="AN5" s="26"/>
      <c r="AO5" s="18">
        <f>AG5/AF5</f>
        <v>1.0173376311188811</v>
      </c>
      <c r="AQ5" s="60">
        <v>2019</v>
      </c>
      <c r="AR5" s="2">
        <v>6000000</v>
      </c>
      <c r="AS5" s="2">
        <v>6309843.949</v>
      </c>
      <c r="AT5" s="2">
        <f>AS5+AR5</f>
        <v>12309843.949000001</v>
      </c>
    </row>
    <row r="6" spans="2:46" ht="15" thickBot="1" x14ac:dyDescent="0.35">
      <c r="B6" s="1">
        <v>2019</v>
      </c>
      <c r="C6">
        <v>101737373.29099999</v>
      </c>
      <c r="D6" s="54"/>
      <c r="E6" s="1">
        <v>2019</v>
      </c>
      <c r="F6" s="19">
        <v>33910708.120000005</v>
      </c>
      <c r="G6" s="1">
        <v>24274762.285</v>
      </c>
      <c r="H6" s="4">
        <f>F6+G6</f>
        <v>58185470.405000001</v>
      </c>
      <c r="I6" s="55">
        <v>57695000</v>
      </c>
      <c r="J6" s="19"/>
      <c r="L6" s="1">
        <v>2019</v>
      </c>
      <c r="M6" s="1">
        <v>6309844</v>
      </c>
      <c r="N6" s="1">
        <v>2336208</v>
      </c>
      <c r="O6" s="1">
        <v>2336208</v>
      </c>
      <c r="P6" s="63">
        <v>8646052</v>
      </c>
      <c r="Q6" s="1">
        <v>9300000</v>
      </c>
      <c r="R6" s="1">
        <v>2019</v>
      </c>
      <c r="S6" s="1">
        <v>116383425</v>
      </c>
      <c r="U6" s="24">
        <v>2020</v>
      </c>
      <c r="V6" s="25">
        <v>1386</v>
      </c>
      <c r="W6" s="24">
        <v>0</v>
      </c>
      <c r="X6" s="25">
        <v>5741</v>
      </c>
      <c r="AA6" s="9">
        <v>2020</v>
      </c>
      <c r="AB6" s="10">
        <v>456310</v>
      </c>
      <c r="AC6" s="1">
        <v>1302000</v>
      </c>
      <c r="AE6" s="14">
        <v>2020</v>
      </c>
      <c r="AF6" s="15">
        <v>98700000</v>
      </c>
      <c r="AG6" s="15">
        <v>109214057</v>
      </c>
      <c r="AH6" s="16">
        <f>AG6-AF6</f>
        <v>10514057</v>
      </c>
      <c r="AI6" s="32">
        <f t="shared" si="0"/>
        <v>-0.10652540020263425</v>
      </c>
      <c r="AJ6" s="16">
        <v>106700000</v>
      </c>
      <c r="AK6" s="16">
        <v>103631875</v>
      </c>
      <c r="AL6" s="16">
        <f>AJ6-AK6</f>
        <v>3068125</v>
      </c>
      <c r="AM6" s="34">
        <f>(AJ6-AK6)/AJ6</f>
        <v>2.8754686035613871E-2</v>
      </c>
      <c r="AN6" s="26"/>
      <c r="AO6" s="18">
        <f>AG6/AF6</f>
        <v>1.1065254002026343</v>
      </c>
      <c r="AQ6" s="60">
        <v>2020</v>
      </c>
      <c r="AR6" s="2">
        <v>3088662</v>
      </c>
      <c r="AS6" s="2">
        <v>3126182.2460000007</v>
      </c>
      <c r="AT6" s="2">
        <f>AS6+AR6</f>
        <v>6214844.2460000012</v>
      </c>
    </row>
    <row r="7" spans="2:46" x14ac:dyDescent="0.3">
      <c r="B7" s="1">
        <v>2020</v>
      </c>
      <c r="C7" s="2">
        <v>101887193.25600001</v>
      </c>
      <c r="D7" s="54"/>
      <c r="E7" s="1">
        <v>2020</v>
      </c>
      <c r="F7" s="19">
        <v>31190466.969999999</v>
      </c>
      <c r="G7" s="1">
        <v>27812943.226</v>
      </c>
      <c r="H7" s="4">
        <f>F7+G7</f>
        <v>59003410.195999995</v>
      </c>
      <c r="I7" s="55">
        <v>49580000</v>
      </c>
      <c r="J7" s="19"/>
      <c r="L7" s="1">
        <v>2020</v>
      </c>
      <c r="M7" s="1">
        <v>3126182</v>
      </c>
      <c r="N7" s="1">
        <v>1112020</v>
      </c>
      <c r="O7" s="1">
        <v>1112020</v>
      </c>
      <c r="P7" s="63">
        <v>4238202</v>
      </c>
      <c r="Q7" s="1">
        <v>5780000</v>
      </c>
      <c r="R7" s="1">
        <v>2020</v>
      </c>
      <c r="S7" s="1">
        <v>109214057</v>
      </c>
    </row>
    <row r="8" spans="2:46" x14ac:dyDescent="0.3">
      <c r="B8" s="52"/>
      <c r="C8" s="56"/>
      <c r="G8" s="53">
        <v>2017</v>
      </c>
      <c r="H8" s="57">
        <v>59364553.302000001</v>
      </c>
    </row>
    <row r="9" spans="2:46" x14ac:dyDescent="0.3">
      <c r="F9" s="50"/>
    </row>
    <row r="10" spans="2:46" ht="43.2" x14ac:dyDescent="0.3">
      <c r="E10" t="s">
        <v>2</v>
      </c>
      <c r="AF10" s="35" t="s">
        <v>2</v>
      </c>
      <c r="AG10" s="36" t="s">
        <v>13</v>
      </c>
      <c r="AH10" s="36" t="s">
        <v>15</v>
      </c>
      <c r="AI10" s="17" t="s">
        <v>18</v>
      </c>
      <c r="AJ10" s="1" t="s">
        <v>29</v>
      </c>
      <c r="AL10" s="40" t="s">
        <v>16</v>
      </c>
      <c r="AM10" s="40" t="s">
        <v>17</v>
      </c>
      <c r="AN10" s="1" t="s">
        <v>29</v>
      </c>
      <c r="AQ10" s="39" t="s">
        <v>28</v>
      </c>
      <c r="AR10" s="39" t="s">
        <v>27</v>
      </c>
    </row>
    <row r="11" spans="2:46" ht="15" thickBot="1" x14ac:dyDescent="0.35">
      <c r="E11">
        <v>2018</v>
      </c>
      <c r="AF11" s="35">
        <v>2018</v>
      </c>
      <c r="AG11" s="61">
        <v>117632016.33900002</v>
      </c>
      <c r="AH11" s="51">
        <v>123725079</v>
      </c>
      <c r="AI11" s="38">
        <f>AG11/AH11</f>
        <v>0.95075321260453605</v>
      </c>
      <c r="AJ11" s="38">
        <v>1</v>
      </c>
      <c r="AK11">
        <v>2018</v>
      </c>
      <c r="AL11" s="41">
        <v>8232079.3390000165</v>
      </c>
      <c r="AM11" s="41">
        <v>34667921</v>
      </c>
      <c r="AN11" s="42">
        <v>0</v>
      </c>
      <c r="AQ11" s="39">
        <v>2018</v>
      </c>
      <c r="AR11" s="39">
        <v>53473486</v>
      </c>
    </row>
    <row r="12" spans="2:46" x14ac:dyDescent="0.3">
      <c r="E12">
        <v>2019</v>
      </c>
      <c r="O12" s="5"/>
      <c r="P12" s="5"/>
      <c r="Q12" s="5"/>
      <c r="AF12" s="35">
        <v>2019</v>
      </c>
      <c r="AG12" s="51">
        <v>116383425</v>
      </c>
      <c r="AH12" s="51">
        <v>113148372</v>
      </c>
      <c r="AI12" s="38">
        <f>AG12/AH12</f>
        <v>1.0285912465448463</v>
      </c>
      <c r="AJ12" s="38">
        <v>1</v>
      </c>
      <c r="AK12">
        <v>2019</v>
      </c>
      <c r="AL12" s="41">
        <v>1983425</v>
      </c>
      <c r="AM12" s="41">
        <v>37251628</v>
      </c>
      <c r="AN12" s="1">
        <v>0</v>
      </c>
      <c r="AQ12" s="39">
        <v>2019</v>
      </c>
      <c r="AR12" s="39">
        <v>52881508</v>
      </c>
    </row>
    <row r="13" spans="2:46" x14ac:dyDescent="0.3">
      <c r="E13">
        <v>2020</v>
      </c>
      <c r="O13" s="5"/>
      <c r="P13" s="6"/>
      <c r="Q13" s="5"/>
      <c r="AF13" s="35">
        <v>2020</v>
      </c>
      <c r="AG13" s="51">
        <v>109214057</v>
      </c>
      <c r="AH13" s="51">
        <v>103631875</v>
      </c>
      <c r="AI13" s="38">
        <f>AG13/AH13</f>
        <v>1.0538654926392097</v>
      </c>
      <c r="AJ13" s="38">
        <v>1</v>
      </c>
      <c r="AK13">
        <v>2020</v>
      </c>
      <c r="AL13" s="41">
        <v>10514057</v>
      </c>
      <c r="AM13" s="41">
        <v>3068125</v>
      </c>
      <c r="AN13" s="1">
        <v>0</v>
      </c>
      <c r="AQ13" s="39">
        <v>2020</v>
      </c>
      <c r="AR13" s="39">
        <v>44460731</v>
      </c>
    </row>
    <row r="14" spans="2:46" x14ac:dyDescent="0.3">
      <c r="O14" s="5"/>
      <c r="P14" s="6"/>
      <c r="Q14" s="5"/>
    </row>
    <row r="15" spans="2:46" ht="28.8" x14ac:dyDescent="0.3">
      <c r="O15" s="5"/>
      <c r="P15" s="6"/>
      <c r="Q15" s="5"/>
      <c r="AK15" s="5"/>
      <c r="AL15" s="49" t="s">
        <v>16</v>
      </c>
      <c r="AM15" s="45" t="s">
        <v>17</v>
      </c>
      <c r="AN15" s="43" t="s">
        <v>29</v>
      </c>
    </row>
    <row r="16" spans="2:46" x14ac:dyDescent="0.3">
      <c r="O16" s="5"/>
      <c r="P16" s="5"/>
      <c r="Q16" s="5"/>
      <c r="AK16" s="48">
        <v>2018</v>
      </c>
      <c r="AL16" s="47">
        <f>AI4</f>
        <v>-1.8520744452044855E-2</v>
      </c>
      <c r="AM16" s="46">
        <f>AM4</f>
        <v>0.21887281003579703</v>
      </c>
      <c r="AN16" s="44">
        <v>0</v>
      </c>
    </row>
    <row r="17" spans="7:40" x14ac:dyDescent="0.3">
      <c r="O17" s="5"/>
      <c r="P17" s="5"/>
      <c r="Q17" s="5"/>
      <c r="AK17" s="48">
        <v>2019</v>
      </c>
      <c r="AL17" s="47">
        <f>AI5</f>
        <v>-1.7337631118881119E-2</v>
      </c>
      <c r="AM17" s="46">
        <f>AM5</f>
        <v>0.24768369680851063</v>
      </c>
      <c r="AN17" s="44">
        <v>0</v>
      </c>
    </row>
    <row r="18" spans="7:40" x14ac:dyDescent="0.3">
      <c r="AK18" s="48">
        <v>2020</v>
      </c>
      <c r="AL18" s="47">
        <f>AI6</f>
        <v>-0.10652540020263425</v>
      </c>
      <c r="AM18" s="46">
        <f>AM6</f>
        <v>2.8754686035613871E-2</v>
      </c>
      <c r="AN18" s="44">
        <v>0</v>
      </c>
    </row>
    <row r="20" spans="7:40" ht="41.4" x14ac:dyDescent="0.3">
      <c r="AF20" s="66" t="s">
        <v>2</v>
      </c>
      <c r="AG20" s="66" t="s">
        <v>12</v>
      </c>
      <c r="AH20" s="66" t="s">
        <v>13</v>
      </c>
      <c r="AI20" s="67" t="s">
        <v>16</v>
      </c>
      <c r="AJ20" s="66" t="s">
        <v>14</v>
      </c>
      <c r="AK20" s="66" t="s">
        <v>15</v>
      </c>
      <c r="AL20" s="67" t="s">
        <v>17</v>
      </c>
    </row>
    <row r="21" spans="7:40" x14ac:dyDescent="0.3">
      <c r="AF21" s="68">
        <v>2018</v>
      </c>
      <c r="AG21" s="69">
        <v>115493000</v>
      </c>
      <c r="AH21" s="69">
        <v>117632016.33900002</v>
      </c>
      <c r="AI21" s="70">
        <f>(AF21-AG21)/AF21</f>
        <v>-57230.41724479683</v>
      </c>
      <c r="AJ21" s="69">
        <v>158393000</v>
      </c>
      <c r="AK21" s="69">
        <v>123725079</v>
      </c>
      <c r="AL21" s="70">
        <f>(AJ21-AK21)/AJ21</f>
        <v>0.21887281003579703</v>
      </c>
    </row>
    <row r="22" spans="7:40" x14ac:dyDescent="0.3">
      <c r="AF22" s="68">
        <v>2019</v>
      </c>
      <c r="AG22" s="69">
        <v>114400000</v>
      </c>
      <c r="AH22" s="69">
        <v>116383425</v>
      </c>
      <c r="AI22" s="71">
        <f t="shared" ref="AI22:AI23" si="1">(AF22-AG22)/AF22</f>
        <v>-56660.713719663203</v>
      </c>
      <c r="AJ22" s="72">
        <v>150400000</v>
      </c>
      <c r="AK22" s="72">
        <v>113148372</v>
      </c>
      <c r="AL22" s="71">
        <f>(AJ22-AK22)/AJ22</f>
        <v>0.24768369680851063</v>
      </c>
    </row>
    <row r="23" spans="7:40" x14ac:dyDescent="0.3">
      <c r="G23" s="80" t="s">
        <v>4</v>
      </c>
      <c r="H23" s="80"/>
      <c r="I23" s="80"/>
      <c r="J23" s="80"/>
      <c r="AF23" s="68">
        <v>2020</v>
      </c>
      <c r="AG23" s="69">
        <v>98700000</v>
      </c>
      <c r="AH23" s="69">
        <v>109214057</v>
      </c>
      <c r="AI23" s="71">
        <f t="shared" si="1"/>
        <v>-48860.38613861386</v>
      </c>
      <c r="AJ23" s="72">
        <v>106700000</v>
      </c>
      <c r="AK23" s="72">
        <v>103631875</v>
      </c>
      <c r="AL23" s="71">
        <f>(AJ23-AK23)/AJ23</f>
        <v>2.8754686035613871E-2</v>
      </c>
    </row>
    <row r="24" spans="7:40" x14ac:dyDescent="0.3">
      <c r="G24" s="1" t="s">
        <v>2</v>
      </c>
      <c r="H24" s="1">
        <v>2018</v>
      </c>
      <c r="I24" s="1">
        <v>2019</v>
      </c>
      <c r="J24" s="1">
        <v>2020</v>
      </c>
      <c r="N24" s="74" t="s">
        <v>34</v>
      </c>
      <c r="O24" s="74"/>
      <c r="P24" s="74"/>
      <c r="Q24" s="74"/>
    </row>
    <row r="25" spans="7:40" ht="15" thickBot="1" x14ac:dyDescent="0.35">
      <c r="G25" s="20" t="s">
        <v>23</v>
      </c>
      <c r="H25" s="28">
        <v>30525393.826000005</v>
      </c>
      <c r="I25" s="19">
        <v>33910708.120000005</v>
      </c>
      <c r="J25" s="19">
        <v>31190466.969999999</v>
      </c>
      <c r="M25" s="75"/>
      <c r="N25" s="1" t="s">
        <v>2</v>
      </c>
      <c r="O25" s="1">
        <v>2018</v>
      </c>
      <c r="P25" s="1">
        <v>2019</v>
      </c>
      <c r="Q25" s="1">
        <v>2020</v>
      </c>
    </row>
    <row r="26" spans="7:40" ht="42" thickBot="1" x14ac:dyDescent="0.35">
      <c r="G26" s="1" t="s">
        <v>24</v>
      </c>
      <c r="H26" s="1">
        <v>27351704.404999997</v>
      </c>
      <c r="I26" s="1">
        <v>24274762.285</v>
      </c>
      <c r="J26" s="1">
        <v>27812943.226</v>
      </c>
      <c r="M26" s="75"/>
      <c r="N26" s="62" t="s">
        <v>30</v>
      </c>
      <c r="O26" s="1">
        <v>4850401</v>
      </c>
      <c r="P26" s="1">
        <v>6309844</v>
      </c>
      <c r="Q26" s="1">
        <v>3126182</v>
      </c>
      <c r="AF26" s="11" t="s">
        <v>2</v>
      </c>
      <c r="AG26" s="12" t="s">
        <v>12</v>
      </c>
      <c r="AH26" s="12" t="s">
        <v>13</v>
      </c>
      <c r="AI26" s="13" t="s">
        <v>14</v>
      </c>
      <c r="AJ26" s="13" t="s">
        <v>15</v>
      </c>
    </row>
    <row r="27" spans="7:40" ht="28.2" thickBot="1" x14ac:dyDescent="0.35">
      <c r="G27" s="20" t="s">
        <v>3</v>
      </c>
      <c r="H27" s="4">
        <f>H25+H26</f>
        <v>57877098.231000006</v>
      </c>
      <c r="I27" s="4">
        <f>I25+I26</f>
        <v>58185470.405000001</v>
      </c>
      <c r="J27" s="4">
        <f>J25+J26</f>
        <v>59003410.195999995</v>
      </c>
      <c r="M27" s="75"/>
      <c r="N27" s="62" t="s">
        <v>31</v>
      </c>
      <c r="O27" s="1">
        <v>9227535</v>
      </c>
      <c r="P27" s="1">
        <v>2336208</v>
      </c>
      <c r="Q27" s="1">
        <v>1112020</v>
      </c>
      <c r="AF27" s="14">
        <v>2018</v>
      </c>
      <c r="AG27" s="15">
        <v>115493000</v>
      </c>
      <c r="AH27" s="15">
        <v>117632016.33900002</v>
      </c>
      <c r="AI27" s="15">
        <v>158393000</v>
      </c>
      <c r="AJ27" s="15">
        <v>123725079</v>
      </c>
    </row>
    <row r="28" spans="7:40" ht="15" thickBot="1" x14ac:dyDescent="0.35">
      <c r="G28" s="22" t="s">
        <v>33</v>
      </c>
      <c r="H28" s="19">
        <v>57005000</v>
      </c>
      <c r="I28" s="55">
        <v>57695000</v>
      </c>
      <c r="J28" s="55">
        <v>49580000</v>
      </c>
      <c r="M28" s="75"/>
      <c r="N28" s="62" t="s">
        <v>31</v>
      </c>
      <c r="O28" s="1">
        <f>9227535-6000000</f>
        <v>3227535</v>
      </c>
      <c r="P28" s="1">
        <v>2336208</v>
      </c>
      <c r="Q28" s="1">
        <v>1112020</v>
      </c>
      <c r="AF28" s="14">
        <v>2019</v>
      </c>
      <c r="AG28" s="15">
        <v>114400000</v>
      </c>
      <c r="AH28" s="15">
        <v>116383425</v>
      </c>
      <c r="AI28" s="16">
        <v>150400000</v>
      </c>
      <c r="AJ28" s="16">
        <v>113148372</v>
      </c>
    </row>
    <row r="29" spans="7:40" ht="15" thickBot="1" x14ac:dyDescent="0.35">
      <c r="M29" s="75"/>
      <c r="N29" s="3" t="s">
        <v>5</v>
      </c>
      <c r="O29" s="63">
        <f>O28+O26</f>
        <v>8077936</v>
      </c>
      <c r="P29" s="63">
        <v>8646052</v>
      </c>
      <c r="Q29" s="63">
        <v>4238202</v>
      </c>
      <c r="AF29" s="14">
        <v>2020</v>
      </c>
      <c r="AG29" s="15">
        <v>98700000</v>
      </c>
      <c r="AH29" s="15">
        <v>109214057</v>
      </c>
      <c r="AI29" s="16">
        <v>106700000</v>
      </c>
      <c r="AJ29" s="16">
        <v>103631875</v>
      </c>
    </row>
    <row r="30" spans="7:40" ht="28.8" x14ac:dyDescent="0.3">
      <c r="N30" s="17" t="s">
        <v>33</v>
      </c>
      <c r="O30" s="1">
        <v>10263000</v>
      </c>
      <c r="P30" s="1">
        <v>9300000</v>
      </c>
      <c r="Q30" s="1">
        <v>5780000</v>
      </c>
    </row>
    <row r="33" spans="15:35" ht="15" thickBot="1" x14ac:dyDescent="0.35">
      <c r="O33" s="73" t="s">
        <v>34</v>
      </c>
      <c r="P33" s="74"/>
      <c r="Q33" s="74"/>
      <c r="R33" s="74"/>
      <c r="S33" s="74"/>
      <c r="T33" s="74"/>
    </row>
    <row r="34" spans="15:35" ht="29.4" thickBot="1" x14ac:dyDescent="0.35">
      <c r="O34" s="1"/>
      <c r="P34" s="65" t="s">
        <v>30</v>
      </c>
      <c r="Q34" s="62" t="s">
        <v>31</v>
      </c>
      <c r="R34" s="62" t="s">
        <v>31</v>
      </c>
      <c r="S34" s="3" t="s">
        <v>5</v>
      </c>
      <c r="AF34" s="11" t="s">
        <v>2</v>
      </c>
      <c r="AG34" s="14">
        <v>2018</v>
      </c>
      <c r="AH34" s="14">
        <v>2019</v>
      </c>
      <c r="AI34" s="14">
        <v>2020</v>
      </c>
    </row>
    <row r="35" spans="15:35" ht="42" thickBot="1" x14ac:dyDescent="0.35">
      <c r="O35" s="1">
        <v>2018</v>
      </c>
      <c r="P35" s="64">
        <v>4850401</v>
      </c>
      <c r="Q35" s="1">
        <v>9227535</v>
      </c>
      <c r="R35" s="1">
        <f>9227535-6000000</f>
        <v>3227535</v>
      </c>
      <c r="S35" s="63">
        <f>R35+P35</f>
        <v>8077936</v>
      </c>
      <c r="T35" s="1">
        <v>10263000</v>
      </c>
      <c r="AF35" s="12" t="s">
        <v>12</v>
      </c>
      <c r="AG35" s="15">
        <v>115493000</v>
      </c>
      <c r="AH35" s="15">
        <v>114400000</v>
      </c>
      <c r="AI35" s="15">
        <v>98700000</v>
      </c>
    </row>
    <row r="36" spans="15:35" ht="42" thickBot="1" x14ac:dyDescent="0.35">
      <c r="O36" s="1">
        <v>2019</v>
      </c>
      <c r="P36" s="64">
        <v>6309844</v>
      </c>
      <c r="Q36" s="1">
        <v>2336208</v>
      </c>
      <c r="R36" s="1">
        <v>2336208</v>
      </c>
      <c r="S36" s="63">
        <v>8646052</v>
      </c>
      <c r="T36" s="1">
        <v>9300000</v>
      </c>
      <c r="AF36" s="12" t="s">
        <v>13</v>
      </c>
      <c r="AG36" s="15">
        <v>117632016.33900002</v>
      </c>
      <c r="AH36" s="15">
        <v>116383425</v>
      </c>
      <c r="AI36" s="15">
        <v>109214057</v>
      </c>
    </row>
    <row r="37" spans="15:35" ht="42" thickBot="1" x14ac:dyDescent="0.35">
      <c r="O37" s="1">
        <v>2020</v>
      </c>
      <c r="P37" s="64">
        <v>3126182</v>
      </c>
      <c r="Q37" s="1">
        <v>1112020</v>
      </c>
      <c r="R37" s="1">
        <v>1112020</v>
      </c>
      <c r="S37" s="63">
        <v>4238202</v>
      </c>
      <c r="T37" s="1">
        <v>5780000</v>
      </c>
      <c r="AF37" s="13" t="s">
        <v>14</v>
      </c>
      <c r="AG37" s="15">
        <v>158393000</v>
      </c>
      <c r="AH37" s="16">
        <v>150400000</v>
      </c>
      <c r="AI37" s="16">
        <v>106700000</v>
      </c>
    </row>
    <row r="38" spans="15:35" ht="42" thickBot="1" x14ac:dyDescent="0.35">
      <c r="O38" s="17" t="s">
        <v>33</v>
      </c>
      <c r="AF38" s="13" t="s">
        <v>15</v>
      </c>
      <c r="AG38" s="15">
        <v>123725079</v>
      </c>
      <c r="AH38" s="16">
        <v>113148372</v>
      </c>
      <c r="AI38" s="16">
        <v>103631875</v>
      </c>
    </row>
  </sheetData>
  <mergeCells count="8">
    <mergeCell ref="O33:T33"/>
    <mergeCell ref="M25:M29"/>
    <mergeCell ref="R3:S3"/>
    <mergeCell ref="B3:C3"/>
    <mergeCell ref="E3:H3"/>
    <mergeCell ref="L3:P3"/>
    <mergeCell ref="G23:J23"/>
    <mergeCell ref="N24:Q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2021-07-26T09:36:24Z</dcterms:modified>
</cp:coreProperties>
</file>